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7400" windowHeight="11820" activeTab="3"/>
  </bookViews>
  <sheets>
    <sheet name="Ref.str." sheetId="1" r:id="rId1"/>
    <sheet name="Bilanca" sheetId="2" r:id="rId2"/>
    <sheet name="RDG" sheetId="3" r:id="rId3"/>
    <sheet name="NT-I " sheetId="4" r:id="rId4"/>
    <sheet name="PK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<sst xmlns="http://schemas.openxmlformats.org/spreadsheetml/2006/main" count="338" uniqueCount="302">
  <si>
    <t/>
  </si>
  <si>
    <t>Razdoblje izvještavanja:</t>
  </si>
  <si>
    <t>do</t>
  </si>
  <si>
    <t>Vrsta poslovnog subjekta:</t>
  </si>
  <si>
    <t>Referentna stranica</t>
  </si>
  <si>
    <t>Vrsta izvještaja:</t>
  </si>
  <si>
    <t>Matični broj (MB):</t>
  </si>
  <si>
    <t>Matični broj suda (MBS):</t>
  </si>
  <si>
    <t>Osobni identifikacijski broj (OIB):</t>
  </si>
  <si>
    <t>Naziv obveznika:</t>
  </si>
  <si>
    <t>Poštanski broj i mjesto:</t>
  </si>
  <si>
    <t>Ulica i kućni broj:</t>
  </si>
  <si>
    <t>Adresa e-pošte:</t>
  </si>
  <si>
    <t>Internet adresa:</t>
  </si>
  <si>
    <t>Šifra općine/grada:</t>
  </si>
  <si>
    <t>Šifra županije:</t>
  </si>
  <si>
    <t>Popis dokumentacije</t>
  </si>
  <si>
    <t>Šifra NKD-a:</t>
  </si>
  <si>
    <t>NE</t>
  </si>
  <si>
    <t>Bilanca i Račun dobiti i gubitka</t>
  </si>
  <si>
    <t>Konsolidirani izvještaj:</t>
  </si>
  <si>
    <t>Obveza revizije:</t>
  </si>
  <si>
    <t>Šifra svrhe predaje:</t>
  </si>
  <si>
    <t>Izvještaj o novčanom tijeku</t>
  </si>
  <si>
    <t>Oznaka veličine:</t>
  </si>
  <si>
    <t>Izvještaj o promjenama kapitala</t>
  </si>
  <si>
    <t>Oznaka vlasništva:</t>
  </si>
  <si>
    <t>Porijeklo kapitala:</t>
  </si>
  <si>
    <t>(domaći kapital, %)</t>
  </si>
  <si>
    <t>(strani kapital, %)</t>
  </si>
  <si>
    <r>
      <t xml:space="preserve">Broj zaposlenih:
</t>
    </r>
    <r>
      <rPr>
        <sz val="8"/>
        <rFont val="Arial"/>
        <family val="2"/>
      </rPr>
      <t>(krajem razdoblja)</t>
    </r>
  </si>
  <si>
    <t>(u prethodnoj godini)</t>
  </si>
  <si>
    <t>(u tekućoj godini)</t>
  </si>
  <si>
    <t>Broj zaposlenih
(na temelju sati rada)</t>
  </si>
  <si>
    <t>Broj mjeseci poslovanja:</t>
  </si>
  <si>
    <t>Matični brojevi pripojenih subjekata:</t>
  </si>
  <si>
    <t>Matični brojevi sudionika statusnih promjena spajanja:</t>
  </si>
  <si>
    <t>Knjigovodstveni servis:</t>
  </si>
  <si>
    <t>(matični broj servisa)</t>
  </si>
  <si>
    <t>(naziv servisa)</t>
  </si>
  <si>
    <t>Osoba za kontaktiranje:</t>
  </si>
  <si>
    <t>Verzija Excel datoteke: 1.0.5.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</si>
  <si>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</si>
  <si>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</si>
  <si>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</si>
  <si>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</si>
  <si>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</si>
  <si>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</si>
  <si>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</si>
  <si>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>za 2009. godinu</t>
  </si>
  <si>
    <t>4</t>
  </si>
  <si>
    <t>03218821</t>
  </si>
  <si>
    <t>080002964</t>
  </si>
  <si>
    <t>LEDO D.D.</t>
  </si>
  <si>
    <t>ZAGREB</t>
  </si>
  <si>
    <t>MARIJANA ČAVIĆA 9</t>
  </si>
  <si>
    <t>financije@ledo.hr</t>
  </si>
  <si>
    <t>www.ledo.hr</t>
  </si>
  <si>
    <t>DA</t>
  </si>
  <si>
    <t>Veliki poduzetnik</t>
  </si>
  <si>
    <t>Predaja samo u svrhu javne objave</t>
  </si>
  <si>
    <t>Mješovito vlasništvo s preko 50% privatnog kapitala</t>
  </si>
  <si>
    <t>012385666</t>
  </si>
  <si>
    <t>012385669</t>
  </si>
  <si>
    <t>Slobođanac Ankica</t>
  </si>
  <si>
    <t>Grad Zagreb</t>
  </si>
  <si>
    <t>Zagreb</t>
  </si>
  <si>
    <t>proizvodnja sladoleda</t>
  </si>
  <si>
    <t>BILANCA</t>
  </si>
  <si>
    <r>
      <t>Obrazac</t>
    </r>
    <r>
      <rPr>
        <b/>
        <sz val="10"/>
        <color indexed="18"/>
        <rFont val="Arial"/>
        <family val="2"/>
      </rPr>
      <t xml:space="preserve">
</t>
    </r>
    <r>
      <rPr>
        <b/>
        <sz val="12"/>
        <color indexed="18"/>
        <rFont val="Arial Black"/>
        <family val="2"/>
      </rPr>
      <t>POD-BIL</t>
    </r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</si>
  <si>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</si>
  <si>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</si>
  <si>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r>
      <t xml:space="preserve">Rbr. 
</t>
    </r>
    <r>
      <rPr>
        <b/>
        <sz val="8"/>
        <color indexed="9"/>
        <rFont val="Arial"/>
        <family val="2"/>
      </rPr>
      <t>bilješke</t>
    </r>
  </si>
  <si>
    <t>Prethodna godina
(neto)</t>
  </si>
  <si>
    <t>Tekuća godina
(neto)</t>
  </si>
  <si>
    <t>AKTIVA</t>
  </si>
  <si>
    <t>A)  POTRAŽIVANJA ZA UPISANI A NEUPLAĆENI KAPITAL</t>
  </si>
  <si>
    <t>B)  DUGOTRAJNA IMOVINA (003+010+020+028+032)</t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</si>
  <si>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</si>
  <si>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</si>
  <si>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</si>
  <si>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</si>
  <si>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</si>
  <si>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</si>
  <si>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</si>
  <si>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</si>
  <si>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</si>
  <si>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</si>
  <si>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</si>
  <si>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</si>
  <si>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</si>
  <si>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</si>
  <si>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</si>
  <si>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</si>
  <si>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</si>
  <si>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027)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</si>
  <si>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</si>
  <si>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</si>
  <si>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</si>
  <si>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Ulaganja u vrijednosne papire</t>
  </si>
  <si>
    <t xml:space="preserve">     5. Dani zajmovi, depoziti i sl. </t>
  </si>
  <si>
    <t xml:space="preserve">     6. Vlastite dionice i udjeli </t>
  </si>
  <si>
    <t xml:space="preserve">     7. Ostala dugotrajna financijska imovina </t>
  </si>
  <si>
    <t>IV. POTRAŽIVANJA (029 do 031)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</si>
  <si>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</si>
  <si>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</si>
  <si>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</si>
  <si>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</si>
  <si>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t>C)  KRATKOTRAJNA IMOVINA (034+042+049+057)</t>
  </si>
  <si>
    <t>I. ZALIHE (035 do 041)</t>
  </si>
  <si>
    <t xml:space="preserve">   1. Sirovine i materijal</t>
  </si>
  <si>
    <t xml:space="preserve">   2. Proizvodnja u tijeku</t>
  </si>
  <si>
    <t xml:space="preserve">   3. Nedovršeni proizvodi i poluproizvodi</t>
  </si>
  <si>
    <t xml:space="preserve">   4. Gotovi proizvodi</t>
  </si>
  <si>
    <t xml:space="preserve">   5. Trgovačka roba</t>
  </si>
  <si>
    <t xml:space="preserve">   6. Predujmovi za zalihe</t>
  </si>
  <si>
    <t xml:space="preserve">   7. Ostala imovina namijenjena prodaji</t>
  </si>
  <si>
    <t>II. POTRAŽIVANJA (043 do 048)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</si>
  <si>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</si>
  <si>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</si>
  <si>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</si>
  <si>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</si>
  <si>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</si>
  <si>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</si>
  <si>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(050 do 056)</t>
  </si>
  <si>
    <t xml:space="preserve">     3. Sudjelujući interesi (udjeli) </t>
  </si>
  <si>
    <t xml:space="preserve">     5. Dani zajmovi, depoziti i slično</t>
  </si>
  <si>
    <t xml:space="preserve">     7. Ostala financijska imovina </t>
  </si>
  <si>
    <t>IV. NOVAC U BANCI I BLAGAJNI</t>
  </si>
  <si>
    <t>D)  PLAĆENI TROŠKOVI BUDUĆEG RAZDOBLJA I OBRAČUNATI PRIHODI</t>
  </si>
  <si>
    <t>E)  GUBITAK IZNAD KAPITALA</t>
  </si>
  <si>
    <t>F)  UKUPNO AKTIVA (001+002+033+058+059)</t>
  </si>
  <si>
    <t>G)  IZVANBILANČNI ZAPISI</t>
  </si>
  <si>
    <t>PASIVA</t>
  </si>
  <si>
    <t>A)  KAPITAL I REZERVE (063+064+065+071+072-073+074-075+076)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</si>
  <si>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</si>
  <si>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</si>
  <si>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</si>
  <si>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</si>
  <si>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</si>
  <si>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</si>
  <si>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</si>
  <si>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</si>
  <si>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</si>
  <si>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</si>
  <si>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</si>
  <si>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</si>
  <si>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</si>
  <si>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</si>
  <si>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B)  REZERVIRANJA (078 do 080)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</si>
  <si>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</si>
  <si>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</si>
  <si>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</si>
  <si>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>C)  DUGOROČNE OBVEZE (082 do 089)</t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</si>
  <si>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</si>
  <si>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</si>
  <si>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</si>
  <si>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</si>
  <si>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</si>
  <si>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</si>
  <si>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Ostale dugoročne obveze</t>
  </si>
  <si>
    <t xml:space="preserve">     8. Odgođena porezna obveza</t>
  </si>
  <si>
    <t>D)  KRATKOROČNE OBVEZE (091 do 101)</t>
  </si>
  <si>
    <t xml:space="preserve">     7. Obveze prema zaposlenicima</t>
  </si>
  <si>
    <t xml:space="preserve">     8. Obveze za poreze, doprinose i slična davanja</t>
  </si>
  <si>
    <t xml:space="preserve">     9. Obveze s osnove udjela u rezultatu</t>
  </si>
  <si>
    <t xml:space="preserve">   10. Obveze po osnovi dugotrajne imovine namijenjene prodaji</t>
  </si>
  <si>
    <t xml:space="preserve">   11. Ostale kratkoročne obveze</t>
  </si>
  <si>
    <t>E) ODGOĐENO PLAĆANJE TROŠKOVA I PRIHOD BUDUĆEGA RAZDOBLJA</t>
  </si>
  <si>
    <t>F) UKUPNO – PASIVA (062+077+081+090+102)</t>
  </si>
  <si>
    <r>
      <t>DODATAK BILANCI</t>
    </r>
    <r>
      <rPr>
        <b/>
        <sz val="8"/>
        <color indexed="18"/>
        <rFont val="Arial"/>
        <family val="2"/>
      </rPr>
      <t xml:space="preserve"> (popunjava poduzetnik koji sastavlja konsolidirani godišnji financijski izvještaj)</t>
    </r>
  </si>
  <si>
    <t>KAPITAL I REZERVE</t>
  </si>
  <si>
    <t>1. Pripisano imateljima kapitala matice</t>
  </si>
  <si>
    <t>2. Pripisano manjinskom interesu</t>
  </si>
  <si>
    <t xml:space="preserve">stanje na dan 31.03.2009 </t>
  </si>
  <si>
    <t>Obveznik: 03218821 LEDO d.d.</t>
  </si>
  <si>
    <t>RAČUN DOBITI I GUBITKA</t>
  </si>
  <si>
    <r>
      <t>Obrazac</t>
    </r>
    <r>
      <rPr>
        <b/>
        <sz val="10"/>
        <color indexed="18"/>
        <rFont val="Arial"/>
        <family val="2"/>
      </rPr>
      <t xml:space="preserve">
</t>
    </r>
    <r>
      <rPr>
        <b/>
        <sz val="12"/>
        <color indexed="18"/>
        <rFont val="Arial Black"/>
        <family val="2"/>
      </rPr>
      <t>POD-RDG</t>
    </r>
  </si>
  <si>
    <r>
      <t xml:space="preserve">AOP
</t>
    </r>
    <r>
      <rPr>
        <b/>
        <sz val="8"/>
        <color indexed="9"/>
        <rFont val="Arial"/>
        <family val="2"/>
      </rPr>
      <t>oznaka</t>
    </r>
  </si>
  <si>
    <t>Prethodna godina</t>
  </si>
  <si>
    <t>Tekuća godina</t>
  </si>
  <si>
    <t>I. POSLOVNI PRIHODI (108 do 110)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</si>
  <si>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</si>
  <si>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</si>
  <si>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</si>
  <si>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>II. POSLOVNI RASHODI (112-113+114+118+122+123+124+127+128)</t>
  </si>
  <si>
    <t xml:space="preserve">    1. Smanjenje vrijednosti zaliha nedovršene proizvodnje
         i gotovih proizvoda</t>
  </si>
  <si>
    <t xml:space="preserve">    2. Povećanje vrijednosti zaliha nedovršene proizvodnje
         i gotovih proizvoda</t>
  </si>
  <si>
    <t xml:space="preserve">    3. Materijalni troškovi (115 do 117)</t>
  </si>
  <si>
    <t xml:space="preserve">        a) Troškovi sirovina i materijala</t>
  </si>
  <si>
    <t xml:space="preserve">        b) Troškovi prodane robe</t>
  </si>
  <si>
    <t xml:space="preserve">        c) Ostali vanjski troškovi</t>
  </si>
  <si>
    <t xml:space="preserve">   4. Troškovi osoblja (119 do 121)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</si>
  <si>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</si>
  <si>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</si>
  <si>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</si>
  <si>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5. Amortizacija</t>
  </si>
  <si>
    <t xml:space="preserve">   6. Ostali troškovi</t>
  </si>
  <si>
    <t xml:space="preserve">   7. Vrijednosno usklađivanje (125+126)</t>
  </si>
  <si>
    <t xml:space="preserve">       a) dugotrajne imovine (osim financijske imovine)</t>
  </si>
  <si>
    <t xml:space="preserve">       b) kratkotrajne imovine (osim financijske imovine)</t>
  </si>
  <si>
    <t xml:space="preserve">   8. Rezerviranja</t>
  </si>
  <si>
    <t xml:space="preserve">   9. Ostali poslovni rashodi</t>
  </si>
  <si>
    <t>III. FINANCIJSKI PRIHODI (130 do 134)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</si>
  <si>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</si>
  <si>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</si>
  <si>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</si>
  <si>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</si>
  <si>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</si>
  <si>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>IV. FINANCIJSKI RASHODI (136 do 139)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</si>
  <si>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</si>
  <si>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</si>
  <si>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</si>
  <si>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</si>
  <si>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</si>
  <si>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</si>
  <si>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VII.  UKUPNI PRIHODI (107+129+140)</t>
  </si>
  <si>
    <t>VIII. UKUPNI RASHODI (111+135+141)</t>
  </si>
  <si>
    <t>IX.   DOBIT PRIJE OPOREZIVANJA (142-143)</t>
  </si>
  <si>
    <t>X.    GUBITAK PRIJE OPOREZIVANJA (143-142)</t>
  </si>
  <si>
    <t>XI.   POREZ NA DOBIT</t>
  </si>
  <si>
    <t>XII.  DOBIT RAZDOBLJA (144-146)</t>
  </si>
  <si>
    <t>XIII. GUBITAK RAZDOBLJA (145+146) ili (146-144)</t>
  </si>
  <si>
    <t>DODATAK RDG-u (popunjava poduzetnik koji sastavlja konsolidirani godišnji financijski izvještaj)</t>
  </si>
  <si>
    <t>XIV.*  DOBIT PRIPISANA IMATELJIMA KAPITALA MATICE</t>
  </si>
  <si>
    <t>XV.*   DOBIT PRIPISANA MANJINSKOM INTERESU</t>
  </si>
  <si>
    <t>XVI.*  GUBITAK PRIPISAN IMATELJIMA KAPITALA MATICE</t>
  </si>
  <si>
    <t>XVII.* GUBITAK PRIPISAN MANJINSKOM INTERESU</t>
  </si>
  <si>
    <t xml:space="preserve">za razdoblje od 01.01.2009. do 31.03.2009. </t>
  </si>
  <si>
    <t>IZVJEŠTAJ O NOVČANOM TIJEKU - Indirektna metoda</t>
  </si>
  <si>
    <r>
      <t>Obrazac</t>
    </r>
    <r>
      <rPr>
        <b/>
        <sz val="10"/>
        <color indexed="18"/>
        <rFont val="Arial"/>
        <family val="2"/>
      </rPr>
      <t xml:space="preserve">
</t>
    </r>
    <r>
      <rPr>
        <b/>
        <sz val="12"/>
        <color indexed="18"/>
        <rFont val="Arial Black"/>
        <family val="2"/>
      </rPr>
      <t>POD-NTI</t>
    </r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</si>
  <si>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</si>
  <si>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</si>
  <si>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</si>
  <si>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</si>
  <si>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</si>
  <si>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</si>
  <si>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</si>
  <si>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</si>
  <si>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</si>
  <si>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</si>
  <si>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</si>
  <si>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</si>
  <si>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</si>
  <si>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</si>
  <si>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</si>
  <si>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</si>
  <si>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</si>
  <si>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</si>
  <si>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</si>
  <si>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</si>
  <si>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</si>
  <si>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</si>
  <si>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</si>
  <si>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</si>
  <si>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</si>
  <si>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</si>
  <si>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</si>
  <si>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</si>
  <si>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</si>
  <si>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</si>
  <si>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</si>
  <si>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</si>
  <si>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</si>
  <si>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</si>
  <si>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</si>
  <si>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</si>
  <si>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</si>
  <si>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</si>
  <si>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</si>
  <si>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</si>
  <si>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</si>
  <si>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</si>
  <si>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</si>
  <si>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</si>
  <si>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</si>
  <si>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</si>
  <si>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</si>
  <si>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</si>
  <si>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r>
      <t>Obrazac</t>
    </r>
    <r>
      <rPr>
        <b/>
        <sz val="10"/>
        <color indexed="18"/>
        <rFont val="Arial"/>
        <family val="2"/>
      </rPr>
      <t xml:space="preserve">
</t>
    </r>
    <r>
      <rPr>
        <b/>
        <sz val="12"/>
        <color indexed="18"/>
        <rFont val="Arial Black"/>
        <family val="2"/>
      </rPr>
      <t>POD-PK</t>
    </r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</si>
  <si>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</si>
  <si>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</si>
  <si>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</si>
  <si>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</si>
  <si>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</si>
  <si>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</si>
  <si>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</si>
  <si>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</si>
  <si>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</si>
  <si>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</si>
  <si>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</si>
  <si>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</si>
  <si>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</si>
  <si>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</si>
  <si>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</si>
  <si>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</si>
  <si>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</si>
  <si>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</si>
  <si>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</si>
  <si>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</si>
  <si>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Tromjesečno izvješće</t>
  </si>
  <si>
    <t>TROMJESEČNI FINANCIJSKI IZVJEŠTAJ
PODUZETNIKA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</si>
</sst>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000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#,##0&quot;kn&quot;;\-#,##0&quot;kn&quot;"/>
    <numFmt numFmtId="170" formatCode="#,##0&quot;kn&quot;;[Red]\-#,##0&quot;kn&quot;"/>
    <numFmt numFmtId="171" formatCode="#,##0.00&quot;kn&quot;;\-#,##0.00&quot;kn&quot;"/>
    <numFmt numFmtId="172" formatCode="#,##0.00&quot;kn&quot;;[Red]\-#,##0.00&quot;kn&quot;"/>
    <numFmt numFmtId="173" formatCode="_-* #,##0&quot;kn&quot;_-;\-* #,##0&quot;kn&quot;_-;_-* &quot;-&quot;&quot;kn&quot;_-;_-@_-"/>
    <numFmt numFmtId="174" formatCode="_-* #,##0_k_n_-;\-* #,##0_k_n_-;_-* &quot;-&quot;_k_n_-;_-@_-"/>
    <numFmt numFmtId="175" formatCode="_-* #,##0.00&quot;kn&quot;_-;\-* #,##0.00&quot;kn&quot;_-;_-* &quot;-&quot;??&quot;kn&quot;_-;_-@_-"/>
    <numFmt numFmtId="176" formatCode="_-* #,##0.00_k_n_-;\-* #,##0.00_k_n_-;_-* &quot;-&quot;??_k_n_-;_-@_-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#,##0.00&quot; kn&quot;;\-#,##0.00&quot; kn&quot;"/>
    <numFmt numFmtId="182" formatCode="0.0000000000"/>
    <numFmt numFmtId="183" formatCode="00"/>
    <numFmt numFmtId="184" formatCode="0.0"/>
    <numFmt numFmtId="185" formatCode="_ * #,##0.00_-\ _k_n_ ;_ * #,##0.00\-\ _k_n_ ;_ * &quot;-&quot;??_-\ _k_n_ ;_ @_ "/>
    <numFmt numFmtId="186" formatCode="_ * #,##0_-\ _k_n_ ;_ * #,##0\-\ _k_n_ ;_ * &quot;-&quot;_-\ _k_n_ ;_ @_ "/>
    <numFmt numFmtId="187" formatCode="_ * #,##0.00_-\ &quot;kn&quot;_ ;_ * #,##0.00\-\ &quot;kn&quot;_ ;_ * &quot;-&quot;??_-\ &quot;kn&quot;_ ;_ @_ "/>
    <numFmt numFmtId="188" formatCode="_ * #,##0_-\ &quot;kn&quot;_ ;_ * #,##0\-\ &quot;kn&quot;_ ;_ * &quot;-&quot;_-\ &quot;kn&quot;_ ;_ @_ "/>
    <numFmt numFmtId="189" formatCode="#,##0.0"/>
    <numFmt numFmtId="190" formatCode="mm/dd/yy"/>
    <numFmt numFmtId="191" formatCode="#0,"/>
    <numFmt numFmtId="192" formatCode="#,"/>
  </numFmts>
  <fonts count="38">
    <font>
      <sz val="10"/>
      <name val="Arial"/>
      <family val="0"/>
    </font>
    <font>
      <b/>
      <sz val="8"/>
      <color indexed="56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8"/>
      <color indexed="22"/>
      <name val="Arial"/>
      <family val="2"/>
    </font>
    <font>
      <sz val="12"/>
      <color indexed="56"/>
      <name val="Arial Rounded MT Bold"/>
      <family val="2"/>
    </font>
    <font>
      <b/>
      <sz val="14"/>
      <color indexed="56"/>
      <name val="Arial"/>
      <family val="2"/>
    </font>
    <font>
      <b/>
      <sz val="14"/>
      <name val="Arial"/>
      <family val="2"/>
    </font>
    <font>
      <b/>
      <sz val="11"/>
      <color indexed="56"/>
      <name val="Arial Rounded MT Bold"/>
      <family val="2"/>
    </font>
    <font>
      <b/>
      <sz val="14"/>
      <color indexed="56"/>
      <name val="Arial Rounded MT Bold"/>
      <family val="2"/>
    </font>
    <font>
      <sz val="14"/>
      <color indexed="56"/>
      <name val="Arial Black"/>
      <family val="2"/>
    </font>
    <font>
      <b/>
      <sz val="9"/>
      <name val="Arial"/>
      <family val="2"/>
    </font>
    <font>
      <b/>
      <sz val="7"/>
      <color indexed="10"/>
      <name val="Arial"/>
      <family val="2"/>
    </font>
    <font>
      <sz val="7"/>
      <name val="Arial"/>
      <family val="0"/>
    </font>
    <font>
      <b/>
      <sz val="10"/>
      <name val="Arial"/>
      <family val="2"/>
    </font>
    <font>
      <sz val="10"/>
      <color indexed="22"/>
      <name val="Arial"/>
      <family val="0"/>
    </font>
    <font>
      <sz val="9"/>
      <name val="Arial"/>
      <family val="0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Rounded MT Bold"/>
      <family val="0"/>
    </font>
    <font>
      <sz val="10"/>
      <color indexed="12"/>
      <name val="Arial"/>
      <family val="2"/>
    </font>
    <font>
      <b/>
      <sz val="12"/>
      <color indexed="18"/>
      <name val="Arial"/>
      <family val="2"/>
    </font>
    <font>
      <b/>
      <sz val="8"/>
      <color indexed="18"/>
      <name val="Arial"/>
      <family val="2"/>
    </font>
    <font>
      <b/>
      <sz val="12"/>
      <color indexed="18"/>
      <name val="Arial Black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31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right"/>
      <protection hidden="1"/>
    </xf>
    <xf numFmtId="0" fontId="10" fillId="0" borderId="2" xfId="0" applyFont="1" applyBorder="1" applyAlignment="1" applyProtection="1">
      <alignment/>
      <protection hidden="1"/>
    </xf>
    <xf numFmtId="0" fontId="10" fillId="0" borderId="2" xfId="0" applyFont="1" applyBorder="1" applyAlignment="1" applyProtection="1">
      <alignment horizontal="left"/>
      <protection hidden="1"/>
    </xf>
    <xf numFmtId="0" fontId="0" fillId="0" borderId="2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0" fillId="0" borderId="0" xfId="0" applyFont="1" applyAlignment="1" applyProtection="1">
      <alignment horizontal="right"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vertical="top"/>
      <protection hidden="1"/>
    </xf>
    <xf numFmtId="0" fontId="12" fillId="0" borderId="0" xfId="0" applyFont="1" applyAlignment="1" applyProtection="1">
      <alignment vertical="top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wrapText="1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vertical="top"/>
      <protection hidden="1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top" wrapText="1" indent="2"/>
      <protection hidden="1"/>
    </xf>
    <xf numFmtId="0" fontId="20" fillId="0" borderId="3" xfId="0" applyFont="1" applyBorder="1" applyAlignment="1" applyProtection="1">
      <alignment horizontal="center" vertical="center"/>
      <protection hidden="1" locked="0"/>
    </xf>
    <xf numFmtId="0" fontId="8" fillId="2" borderId="1" xfId="0" applyFont="1" applyFill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/>
      <protection hidden="1"/>
    </xf>
    <xf numFmtId="0" fontId="0" fillId="0" borderId="0" xfId="0" applyAlignment="1" applyProtection="1">
      <alignment horizontal="right" vertical="top" wrapText="1"/>
      <protection hidden="1"/>
    </xf>
    <xf numFmtId="0" fontId="18" fillId="0" borderId="0" xfId="0" applyFont="1" applyBorder="1" applyAlignment="1" applyProtection="1">
      <alignment horizontal="left" vertical="top"/>
      <protection hidden="1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 vertical="top"/>
      <protection hidden="1"/>
    </xf>
    <xf numFmtId="0" fontId="0" fillId="0" borderId="7" xfId="0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vertical="top"/>
      <protection hidden="1"/>
    </xf>
    <xf numFmtId="49" fontId="8" fillId="0" borderId="0" xfId="0" applyNumberFormat="1" applyFont="1" applyFill="1" applyBorder="1" applyAlignment="1" applyProtection="1">
      <alignment horizontal="left" vertical="center"/>
      <protection hidden="1" locked="0"/>
    </xf>
    <xf numFmtId="0" fontId="0" fillId="0" borderId="0" xfId="0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 vertical="top"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 horizontal="center" vertical="top"/>
      <protection hidden="1"/>
    </xf>
    <xf numFmtId="1" fontId="23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 horizontal="center" vertical="top" wrapText="1"/>
      <protection hidden="1"/>
    </xf>
    <xf numFmtId="0" fontId="0" fillId="0" borderId="2" xfId="0" applyBorder="1" applyAlignment="1" applyProtection="1">
      <alignment horizontal="center" vertical="top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30" fillId="3" borderId="9" xfId="0" applyFont="1" applyFill="1" applyBorder="1" applyAlignment="1" applyProtection="1">
      <alignment horizontal="center" vertical="center" wrapText="1"/>
      <protection hidden="1"/>
    </xf>
    <xf numFmtId="0" fontId="30" fillId="3" borderId="8" xfId="0" applyFont="1" applyFill="1" applyBorder="1" applyAlignment="1" applyProtection="1">
      <alignment horizontal="center" vertical="center" wrapText="1"/>
      <protection hidden="1"/>
    </xf>
    <xf numFmtId="0" fontId="30" fillId="3" borderId="10" xfId="0" applyFont="1" applyFill="1" applyBorder="1" applyAlignment="1" applyProtection="1">
      <alignment horizontal="center" vertical="center" wrapText="1"/>
      <protection hidden="1"/>
    </xf>
    <xf numFmtId="0" fontId="30" fillId="3" borderId="10" xfId="0" applyFont="1" applyFill="1" applyBorder="1" applyAlignment="1" applyProtection="1">
      <alignment horizontal="center" vertical="center"/>
      <protection hidden="1"/>
    </xf>
    <xf numFmtId="165" fontId="16" fillId="0" borderId="11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165" fontId="16" fillId="0" borderId="14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 applyProtection="1">
      <alignment vertical="center"/>
      <protection locked="0"/>
    </xf>
    <xf numFmtId="3" fontId="3" fillId="2" borderId="15" xfId="0" applyNumberFormat="1" applyFont="1" applyFill="1" applyBorder="1" applyAlignment="1" applyProtection="1">
      <alignment vertical="center"/>
      <protection hidden="1"/>
    </xf>
    <xf numFmtId="3" fontId="3" fillId="2" borderId="14" xfId="0" applyNumberFormat="1" applyFont="1" applyFill="1" applyBorder="1" applyAlignment="1" applyProtection="1">
      <alignment vertical="center"/>
      <protection hidden="1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165" fontId="16" fillId="0" borderId="16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165" fontId="31" fillId="0" borderId="14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 applyProtection="1">
      <alignment vertical="center"/>
      <protection locked="0"/>
    </xf>
    <xf numFmtId="3" fontId="3" fillId="0" borderId="19" xfId="0" applyNumberFormat="1" applyFont="1" applyFill="1" applyBorder="1" applyAlignment="1" applyProtection="1">
      <alignment vertical="center"/>
      <protection locked="0"/>
    </xf>
    <xf numFmtId="165" fontId="31" fillId="0" borderId="20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vertical="center"/>
      <protection locked="0"/>
    </xf>
    <xf numFmtId="3" fontId="3" fillId="0" borderId="20" xfId="0" applyNumberFormat="1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center" vertical="top" wrapText="1"/>
      <protection hidden="1"/>
    </xf>
    <xf numFmtId="0" fontId="32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3" fontId="3" fillId="2" borderId="12" xfId="0" applyNumberFormat="1" applyFont="1" applyFill="1" applyBorder="1" applyAlignment="1" applyProtection="1">
      <alignment vertical="center"/>
      <protection hidden="1"/>
    </xf>
    <xf numFmtId="165" fontId="16" fillId="0" borderId="20" xfId="0" applyNumberFormat="1" applyFont="1" applyFill="1" applyBorder="1" applyAlignment="1">
      <alignment horizontal="center" vertical="center"/>
    </xf>
    <xf numFmtId="49" fontId="16" fillId="0" borderId="20" xfId="0" applyNumberFormat="1" applyFont="1" applyFill="1" applyBorder="1" applyAlignment="1" applyProtection="1">
      <alignment vertical="center"/>
      <protection locked="0"/>
    </xf>
    <xf numFmtId="3" fontId="3" fillId="2" borderId="23" xfId="0" applyNumberFormat="1" applyFont="1" applyFill="1" applyBorder="1" applyAlignment="1" applyProtection="1">
      <alignment vertical="center"/>
      <protection hidden="1"/>
    </xf>
    <xf numFmtId="3" fontId="3" fillId="2" borderId="20" xfId="0" applyNumberFormat="1" applyFont="1" applyFill="1" applyBorder="1" applyAlignment="1" applyProtection="1">
      <alignment vertical="center"/>
      <protection hidden="1"/>
    </xf>
    <xf numFmtId="165" fontId="31" fillId="0" borderId="13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 applyProtection="1">
      <alignment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0" fontId="19" fillId="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wrapText="1"/>
    </xf>
    <xf numFmtId="0" fontId="8" fillId="0" borderId="2" xfId="0" applyFont="1" applyFill="1" applyBorder="1" applyAlignment="1">
      <alignment horizontal="center" vertical="top" wrapText="1"/>
    </xf>
    <xf numFmtId="0" fontId="3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5" fillId="3" borderId="8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/>
    </xf>
    <xf numFmtId="49" fontId="30" fillId="3" borderId="10" xfId="0" applyNumberFormat="1" applyFont="1" applyFill="1" applyBorder="1" applyAlignment="1" applyProtection="1">
      <alignment horizontal="center" vertical="center"/>
      <protection hidden="1"/>
    </xf>
    <xf numFmtId="49" fontId="30" fillId="3" borderId="10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 applyProtection="1">
      <alignment horizontal="center" vertical="center"/>
      <protection hidden="1" locked="0"/>
    </xf>
    <xf numFmtId="49" fontId="16" fillId="0" borderId="23" xfId="0" applyNumberFormat="1" applyFont="1" applyFill="1" applyBorder="1" applyAlignment="1" applyProtection="1">
      <alignment horizontal="center" vertical="center"/>
      <protection hidden="1" locked="0"/>
    </xf>
    <xf numFmtId="0" fontId="32" fillId="0" borderId="0" xfId="0" applyFont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49" fontId="30" fillId="3" borderId="10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 applyProtection="1">
      <alignment horizontal="center" vertical="center"/>
      <protection locked="0"/>
    </xf>
    <xf numFmtId="165" fontId="34" fillId="0" borderId="13" xfId="0" applyNumberFormat="1" applyFont="1" applyFill="1" applyBorder="1" applyAlignment="1">
      <alignment horizontal="center" vertical="center"/>
    </xf>
    <xf numFmtId="49" fontId="34" fillId="0" borderId="12" xfId="0" applyNumberFormat="1" applyFont="1" applyFill="1" applyBorder="1" applyAlignment="1" applyProtection="1">
      <alignment horizontal="center" vertical="center"/>
      <protection hidden="1" locked="0"/>
    </xf>
    <xf numFmtId="165" fontId="34" fillId="0" borderId="20" xfId="0" applyNumberFormat="1" applyFont="1" applyFill="1" applyBorder="1" applyAlignment="1">
      <alignment horizontal="center" vertical="center"/>
    </xf>
    <xf numFmtId="49" fontId="34" fillId="0" borderId="23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top" wrapText="1"/>
      <protection hidden="1"/>
    </xf>
    <xf numFmtId="0" fontId="36" fillId="0" borderId="0" xfId="0" applyFont="1" applyFill="1" applyBorder="1" applyAlignment="1">
      <alignment vertical="center"/>
    </xf>
    <xf numFmtId="4" fontId="0" fillId="0" borderId="0" xfId="0" applyNumberFormat="1" applyAlignment="1">
      <alignment/>
    </xf>
    <xf numFmtId="4" fontId="19" fillId="0" borderId="0" xfId="0" applyNumberFormat="1" applyFont="1" applyAlignment="1">
      <alignment/>
    </xf>
    <xf numFmtId="165" fontId="16" fillId="0" borderId="13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Alignment="1">
      <alignment/>
    </xf>
    <xf numFmtId="0" fontId="0" fillId="0" borderId="24" xfId="0" applyBorder="1" applyAlignment="1" applyProtection="1">
      <alignment horizontal="right" wrapText="1"/>
      <protection hidden="1"/>
    </xf>
    <xf numFmtId="0" fontId="3" fillId="0" borderId="24" xfId="0" applyFont="1" applyBorder="1" applyAlignment="1" applyProtection="1">
      <alignment horizontal="right" vertical="center"/>
      <protection hidden="1"/>
    </xf>
    <xf numFmtId="0" fontId="17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0" fillId="0" borderId="0" xfId="0" applyBorder="1" applyAlignment="1" applyProtection="1">
      <alignment horizontal="right" wrapText="1"/>
      <protection hidden="1"/>
    </xf>
    <xf numFmtId="0" fontId="3" fillId="0" borderId="24" xfId="0" applyFont="1" applyBorder="1" applyAlignment="1" applyProtection="1">
      <alignment horizontal="right"/>
      <protection hidden="1"/>
    </xf>
    <xf numFmtId="49" fontId="8" fillId="2" borderId="5" xfId="0" applyNumberFormat="1" applyFont="1" applyFill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4" fontId="6" fillId="5" borderId="0" xfId="0" applyNumberFormat="1" applyFont="1" applyFill="1" applyBorder="1" applyAlignment="1" applyProtection="1">
      <alignment horizontal="center" vertical="center"/>
      <protection hidden="1"/>
    </xf>
    <xf numFmtId="4" fontId="6" fillId="6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16" fillId="0" borderId="0" xfId="0" applyFont="1" applyBorder="1" applyAlignment="1" applyProtection="1">
      <alignment horizontal="center" vertical="top" wrapText="1"/>
      <protection hidden="1"/>
    </xf>
    <xf numFmtId="49" fontId="24" fillId="0" borderId="26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8" fillId="0" borderId="2" xfId="0" applyFont="1" applyFill="1" applyBorder="1" applyAlignment="1" applyProtection="1">
      <alignment horizontal="center" vertical="top" wrapText="1"/>
      <protection hidden="1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 inden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14" fontId="8" fillId="2" borderId="2" xfId="0" applyNumberFormat="1" applyFont="1" applyFill="1" applyBorder="1" applyAlignment="1" applyProtection="1">
      <alignment horizontal="center" vertical="center"/>
      <protection locked="0"/>
    </xf>
    <xf numFmtId="14" fontId="0" fillId="2" borderId="25" xfId="0" applyNumberFormat="1" applyFill="1" applyBorder="1" applyAlignment="1" applyProtection="1">
      <alignment horizontal="center" vertical="center"/>
      <protection locked="0"/>
    </xf>
    <xf numFmtId="14" fontId="8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wrapText="1"/>
      <protection hidden="1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1" fontId="8" fillId="2" borderId="5" xfId="0" applyNumberFormat="1" applyFont="1" applyFill="1" applyBorder="1" applyAlignment="1" applyProtection="1">
      <alignment horizontal="center" vertical="center"/>
      <protection locked="0"/>
    </xf>
    <xf numFmtId="1" fontId="8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5" xfId="20" applyFill="1" applyBorder="1" applyAlignment="1" applyProtection="1">
      <alignment/>
      <protection locked="0"/>
    </xf>
    <xf numFmtId="0" fontId="8" fillId="0" borderId="2" xfId="0" applyFont="1" applyBorder="1" applyAlignment="1" applyProtection="1">
      <alignment/>
      <protection locked="0"/>
    </xf>
    <xf numFmtId="0" fontId="8" fillId="0" borderId="25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hidden="1"/>
    </xf>
    <xf numFmtId="0" fontId="9" fillId="0" borderId="4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Alignment="1" applyProtection="1">
      <alignment vertical="top" wrapText="1"/>
      <protection hidden="1"/>
    </xf>
    <xf numFmtId="0" fontId="0" fillId="0" borderId="0" xfId="0" applyBorder="1" applyAlignment="1" applyProtection="1">
      <alignment horizontal="left" vertical="top" wrapText="1" indent="2"/>
      <protection hidden="1"/>
    </xf>
    <xf numFmtId="0" fontId="0" fillId="0" borderId="0" xfId="0" applyAlignment="1" applyProtection="1">
      <alignment horizontal="left" vertical="top" wrapText="1" indent="2"/>
      <protection hidden="1"/>
    </xf>
    <xf numFmtId="0" fontId="19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3" fillId="0" borderId="0" xfId="0" applyFont="1" applyAlignment="1" applyProtection="1">
      <alignment horizontal="right" vertical="top" wrapText="1"/>
      <protection hidden="1"/>
    </xf>
    <xf numFmtId="0" fontId="3" fillId="0" borderId="0" xfId="0" applyFont="1" applyBorder="1" applyAlignment="1" applyProtection="1">
      <alignment horizontal="right" vertical="top" wrapText="1"/>
      <protection hidden="1"/>
    </xf>
    <xf numFmtId="0" fontId="0" fillId="0" borderId="0" xfId="0" applyAlignment="1" applyProtection="1">
      <alignment horizontal="right" vertical="top" wrapText="1"/>
      <protection hidden="1"/>
    </xf>
    <xf numFmtId="0" fontId="18" fillId="0" borderId="0" xfId="0" applyFont="1" applyBorder="1" applyAlignment="1" applyProtection="1">
      <alignment horizontal="left" vertical="top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right" vertical="top" wrapText="1"/>
      <protection hidden="1"/>
    </xf>
    <xf numFmtId="0" fontId="3" fillId="0" borderId="0" xfId="0" applyFont="1" applyBorder="1" applyAlignment="1" applyProtection="1">
      <alignment horizontal="right" vertical="top" wrapText="1"/>
      <protection hidden="1"/>
    </xf>
    <xf numFmtId="0" fontId="18" fillId="0" borderId="7" xfId="0" applyFont="1" applyBorder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4" xfId="0" applyFont="1" applyBorder="1" applyAlignment="1" applyProtection="1">
      <alignment horizontal="right" wrapText="1"/>
      <protection hidden="1"/>
    </xf>
    <xf numFmtId="0" fontId="21" fillId="0" borderId="0" xfId="0" applyFont="1" applyAlignment="1" applyProtection="1">
      <alignment horizontal="right" vertical="center" wrapText="1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21" fillId="0" borderId="24" xfId="0" applyFont="1" applyBorder="1" applyAlignment="1" applyProtection="1">
      <alignment vertical="center" wrapText="1"/>
      <protection hidden="1"/>
    </xf>
    <xf numFmtId="0" fontId="18" fillId="0" borderId="7" xfId="0" applyFont="1" applyBorder="1" applyAlignment="1" applyProtection="1">
      <alignment horizontal="center" vertical="top"/>
      <protection hidden="1"/>
    </xf>
    <xf numFmtId="0" fontId="0" fillId="0" borderId="7" xfId="0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right" vertical="center"/>
      <protection hidden="1"/>
    </xf>
    <xf numFmtId="0" fontId="21" fillId="0" borderId="24" xfId="0" applyFont="1" applyBorder="1" applyAlignment="1" applyProtection="1">
      <alignment horizontal="right" vertical="center"/>
      <protection hidden="1"/>
    </xf>
    <xf numFmtId="49" fontId="8" fillId="2" borderId="2" xfId="0" applyNumberFormat="1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left"/>
      <protection hidden="1"/>
    </xf>
    <xf numFmtId="49" fontId="8" fillId="2" borderId="5" xfId="0" applyNumberFormat="1" applyFont="1" applyFill="1" applyBorder="1" applyAlignment="1" applyProtection="1">
      <alignment horizontal="left" vertical="center"/>
      <protection locked="0"/>
    </xf>
    <xf numFmtId="49" fontId="8" fillId="0" borderId="2" xfId="0" applyNumberFormat="1" applyFont="1" applyBorder="1" applyAlignment="1" applyProtection="1">
      <alignment horizontal="left" vertical="center"/>
      <protection locked="0"/>
    </xf>
    <xf numFmtId="49" fontId="8" fillId="0" borderId="25" xfId="0" applyNumberFormat="1" applyFont="1" applyBorder="1" applyAlignment="1" applyProtection="1">
      <alignment horizontal="left" vertical="center"/>
      <protection locked="0"/>
    </xf>
    <xf numFmtId="49" fontId="2" fillId="2" borderId="5" xfId="20" applyNumberFormat="1" applyFill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right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18" fillId="0" borderId="27" xfId="0" applyFont="1" applyBorder="1" applyAlignment="1" applyProtection="1">
      <alignment horizontal="center" vertical="top"/>
      <protection hidden="1"/>
    </xf>
    <xf numFmtId="0" fontId="0" fillId="0" borderId="27" xfId="0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27" fillId="4" borderId="29" xfId="0" applyFont="1" applyFill="1" applyBorder="1" applyAlignment="1" applyProtection="1">
      <alignment horizontal="center" vertical="center" wrapText="1"/>
      <protection hidden="1"/>
    </xf>
    <xf numFmtId="0" fontId="19" fillId="4" borderId="3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 horizontal="center" vertical="top" wrapText="1"/>
      <protection hidden="1"/>
    </xf>
    <xf numFmtId="0" fontId="0" fillId="0" borderId="28" xfId="0" applyBorder="1" applyAlignment="1" applyProtection="1">
      <alignment horizontal="center" vertical="top" wrapText="1"/>
      <protection hidden="1"/>
    </xf>
    <xf numFmtId="0" fontId="8" fillId="2" borderId="5" xfId="0" applyFont="1" applyFill="1" applyBorder="1" applyAlignment="1" applyProtection="1">
      <alignment vertical="center" wrapText="1"/>
      <protection hidden="1"/>
    </xf>
    <xf numFmtId="0" fontId="8" fillId="2" borderId="31" xfId="0" applyFont="1" applyFill="1" applyBorder="1" applyAlignment="1" applyProtection="1">
      <alignment vertical="center" wrapText="1"/>
      <protection hidden="1"/>
    </xf>
    <xf numFmtId="0" fontId="8" fillId="2" borderId="26" xfId="0" applyFont="1" applyFill="1" applyBorder="1" applyAlignment="1" applyProtection="1">
      <alignment vertical="center" wrapText="1"/>
      <protection hidden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5" fillId="3" borderId="32" xfId="0" applyFont="1" applyFill="1" applyBorder="1" applyAlignment="1" applyProtection="1">
      <alignment horizontal="center" vertical="center" wrapText="1"/>
      <protection hidden="1"/>
    </xf>
    <xf numFmtId="0" fontId="5" fillId="3" borderId="33" xfId="0" applyFont="1" applyFill="1" applyBorder="1" applyAlignment="1" applyProtection="1">
      <alignment horizontal="center" vertical="center" wrapText="1"/>
      <protection hidden="1"/>
    </xf>
    <xf numFmtId="0" fontId="30" fillId="3" borderId="10" xfId="0" applyFont="1" applyFill="1" applyBorder="1" applyAlignment="1" applyProtection="1">
      <alignment horizontal="center" vertical="center" wrapText="1"/>
      <protection hidden="1"/>
    </xf>
    <xf numFmtId="0" fontId="31" fillId="7" borderId="34" xfId="0" applyFont="1" applyFill="1" applyBorder="1" applyAlignment="1">
      <alignment horizontal="left" vertical="center" wrapText="1"/>
    </xf>
    <xf numFmtId="0" fontId="32" fillId="7" borderId="31" xfId="0" applyFont="1" applyFill="1" applyBorder="1" applyAlignment="1">
      <alignment horizontal="left" vertical="center" wrapText="1"/>
    </xf>
    <xf numFmtId="0" fontId="32" fillId="7" borderId="26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35" xfId="0" applyFont="1" applyFill="1" applyBorder="1" applyAlignment="1">
      <alignment horizontal="left" vertical="center" wrapText="1"/>
    </xf>
    <xf numFmtId="0" fontId="16" fillId="0" borderId="36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33" fillId="0" borderId="37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37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38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31" fillId="7" borderId="31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35" xfId="0" applyFont="1" applyFill="1" applyBorder="1" applyAlignment="1">
      <alignment horizontal="left" vertical="center" wrapTex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33" fillId="0" borderId="23" xfId="0" applyFont="1" applyFill="1" applyBorder="1" applyAlignment="1">
      <alignment horizontal="left" vertical="center" wrapText="1"/>
    </xf>
    <xf numFmtId="0" fontId="33" fillId="0" borderId="22" xfId="0" applyFont="1" applyFill="1" applyBorder="1" applyAlignment="1">
      <alignment horizontal="left" vertical="center" wrapText="1"/>
    </xf>
    <xf numFmtId="0" fontId="33" fillId="0" borderId="40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32" fillId="7" borderId="31" xfId="0" applyFont="1" applyFill="1" applyBorder="1" applyAlignment="1">
      <alignment vertical="center"/>
    </xf>
    <xf numFmtId="0" fontId="32" fillId="7" borderId="26" xfId="0" applyFont="1" applyFill="1" applyBorder="1" applyAlignment="1">
      <alignment vertical="center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32" fillId="0" borderId="28" xfId="0" applyFont="1" applyBorder="1" applyAlignment="1" applyProtection="1">
      <alignment horizontal="center" vertical="center" wrapText="1"/>
      <protection hidden="1"/>
    </xf>
    <xf numFmtId="0" fontId="32" fillId="0" borderId="0" xfId="0" applyFont="1" applyBorder="1" applyAlignment="1" applyProtection="1">
      <alignment horizontal="center" vertical="top" wrapText="1"/>
      <protection hidden="1"/>
    </xf>
    <xf numFmtId="0" fontId="32" fillId="0" borderId="28" xfId="0" applyFont="1" applyBorder="1" applyAlignment="1" applyProtection="1">
      <alignment horizontal="center" vertical="top" wrapText="1"/>
      <protection hidden="1"/>
    </xf>
    <xf numFmtId="0" fontId="8" fillId="2" borderId="34" xfId="0" applyFont="1" applyFill="1" applyBorder="1" applyAlignment="1" applyProtection="1">
      <alignment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31" fillId="0" borderId="15" xfId="0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31" fillId="0" borderId="37" xfId="0" applyFont="1" applyFill="1" applyBorder="1" applyAlignment="1">
      <alignment horizontal="left" vertical="center" wrapText="1"/>
    </xf>
    <xf numFmtId="0" fontId="31" fillId="0" borderId="23" xfId="0" applyFont="1" applyFill="1" applyBorder="1" applyAlignment="1">
      <alignment horizontal="left" vertical="center" wrapText="1"/>
    </xf>
    <xf numFmtId="0" fontId="31" fillId="0" borderId="22" xfId="0" applyFont="1" applyFill="1" applyBorder="1" applyAlignment="1">
      <alignment horizontal="left" vertical="center" wrapText="1"/>
    </xf>
    <xf numFmtId="0" fontId="31" fillId="0" borderId="40" xfId="0" applyFont="1" applyFill="1" applyBorder="1" applyAlignment="1">
      <alignment horizontal="left" vertical="center" wrapText="1"/>
    </xf>
    <xf numFmtId="0" fontId="31" fillId="7" borderId="4" xfId="0" applyFont="1" applyFill="1" applyBorder="1" applyAlignment="1">
      <alignment horizontal="left" vertical="center" wrapText="1"/>
    </xf>
    <xf numFmtId="0" fontId="31" fillId="7" borderId="0" xfId="0" applyFont="1" applyFill="1" applyBorder="1" applyAlignment="1">
      <alignment horizontal="left" vertical="center" wrapText="1"/>
    </xf>
    <xf numFmtId="0" fontId="8" fillId="7" borderId="0" xfId="0" applyFont="1" applyFill="1" applyBorder="1" applyAlignment="1">
      <alignment vertical="center" wrapText="1"/>
    </xf>
    <xf numFmtId="0" fontId="8" fillId="7" borderId="24" xfId="0" applyFont="1" applyFill="1" applyBorder="1" applyAlignment="1">
      <alignment vertical="center" wrapText="1"/>
    </xf>
    <xf numFmtId="0" fontId="31" fillId="0" borderId="36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31" fillId="8" borderId="34" xfId="0" applyFont="1" applyFill="1" applyBorder="1" applyAlignment="1">
      <alignment horizontal="left" vertical="center" wrapText="1"/>
    </xf>
    <xf numFmtId="0" fontId="31" fillId="8" borderId="31" xfId="0" applyFont="1" applyFill="1" applyBorder="1" applyAlignment="1">
      <alignment horizontal="left" vertical="center" wrapText="1"/>
    </xf>
    <xf numFmtId="0" fontId="32" fillId="8" borderId="31" xfId="0" applyFont="1" applyFill="1" applyBorder="1" applyAlignment="1">
      <alignment vertical="center" wrapText="1"/>
    </xf>
    <xf numFmtId="0" fontId="32" fillId="8" borderId="26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9" fillId="4" borderId="3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49" fontId="30" fillId="3" borderId="10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3" fillId="0" borderId="35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4" fillId="0" borderId="34" xfId="0" applyFont="1" applyFill="1" applyBorder="1" applyAlignment="1">
      <alignment horizontal="left" vertical="center" wrapText="1"/>
    </xf>
    <xf numFmtId="0" fontId="34" fillId="0" borderId="31" xfId="0" applyFont="1" applyFill="1" applyBorder="1" applyAlignment="1">
      <alignment horizontal="left" vertical="center" wrapText="1"/>
    </xf>
    <xf numFmtId="0" fontId="25" fillId="0" borderId="31" xfId="0" applyFont="1" applyFill="1" applyBorder="1" applyAlignment="1">
      <alignment vertical="center" wrapText="1"/>
    </xf>
    <xf numFmtId="0" fontId="25" fillId="0" borderId="26" xfId="0" applyFont="1" applyFill="1" applyBorder="1" applyAlignment="1">
      <alignment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Obično_Knjiga2" xfId="21"/>
    <cellStyle name="Percent" xfId="22"/>
  </cellStyles>
  <dxfs count="1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FI-POD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riveni"/>
      <sheetName val="Novosti"/>
      <sheetName val="Uputa"/>
      <sheetName val="Ref.str."/>
      <sheetName val="Bilanca"/>
      <sheetName val="RDG"/>
      <sheetName val="PodDop"/>
      <sheetName val="NT_I"/>
      <sheetName val="NT_D"/>
      <sheetName val="PK"/>
      <sheetName val="ListaMB"/>
      <sheetName val="Kont"/>
      <sheetName val="Djel"/>
      <sheetName val="Opcine"/>
      <sheetName val="Sifre"/>
      <sheetName val="Promjene"/>
    </sheetNames>
    <sheetDataSet>
      <sheetData sheetId="5">
        <row r="46">
          <cell r="K46">
            <v>0</v>
          </cell>
          <cell r="L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edo.hr" TargetMode="External" /><Relationship Id="rId2" Type="http://schemas.openxmlformats.org/officeDocument/2006/relationships/hyperlink" Target="http://www.ledo.hr/" TargetMode="External" /><Relationship Id="rId3" Type="http://schemas.openxmlformats.org/officeDocument/2006/relationships/hyperlink" Target="mailto:financije@ledo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70"/>
  <sheetViews>
    <sheetView workbookViewId="0" topLeftCell="A1">
      <selection activeCell="G51" sqref="G51"/>
    </sheetView>
  </sheetViews>
  <sheetFormatPr defaultColWidth="9.140625" defaultRowHeight="12.75"/>
  <cols>
    <col min="10" max="10" width="8.57421875" style="0" customWidth="1"/>
    <col min="11" max="11" width="11.140625" style="0" customWidth="1"/>
    <col min="12" max="12" width="5.7109375" style="0" customWidth="1"/>
    <col min="13" max="14" width="9.140625" style="0" hidden="1" customWidth="1"/>
  </cols>
  <sheetData>
    <row r="1" spans="1:4" ht="12.75">
      <c r="A1" s="142"/>
      <c r="B1" s="142"/>
      <c r="C1" s="142"/>
      <c r="D1" s="142"/>
    </row>
    <row r="2" spans="1:14" ht="12.75">
      <c r="A2" s="48"/>
      <c r="B2" s="49"/>
      <c r="C2" s="50"/>
      <c r="D2" s="49"/>
      <c r="E2" s="50"/>
      <c r="F2" s="50"/>
      <c r="G2" s="50"/>
      <c r="H2" s="50"/>
      <c r="I2" s="50"/>
      <c r="J2" s="50"/>
      <c r="K2" s="49"/>
      <c r="L2" s="49"/>
      <c r="M2" s="49"/>
      <c r="N2" s="49"/>
    </row>
    <row r="3" spans="1:14" ht="15" customHeight="1">
      <c r="A3" s="150" t="s">
        <v>1</v>
      </c>
      <c r="B3" s="150"/>
      <c r="C3" s="150"/>
      <c r="D3" s="150"/>
      <c r="E3" s="151">
        <v>39814</v>
      </c>
      <c r="F3" s="152"/>
      <c r="G3" s="6" t="s">
        <v>2</v>
      </c>
      <c r="H3" s="153">
        <v>39903</v>
      </c>
      <c r="I3" s="152"/>
      <c r="J3" s="149"/>
      <c r="K3" s="149"/>
      <c r="L3" s="149"/>
      <c r="M3" s="149"/>
      <c r="N3" s="149"/>
    </row>
    <row r="4" spans="1:14" ht="12.75">
      <c r="A4" s="4"/>
      <c r="B4" s="51"/>
      <c r="C4" s="51"/>
      <c r="D4" s="51"/>
      <c r="E4" s="3"/>
      <c r="F4" s="3"/>
      <c r="G4" s="3"/>
      <c r="H4" s="3"/>
      <c r="I4" s="3"/>
      <c r="J4" s="3"/>
      <c r="K4" s="6"/>
      <c r="L4" s="6"/>
      <c r="M4" s="6"/>
      <c r="N4" s="6"/>
    </row>
    <row r="5" spans="1:14" ht="4.5" customHeight="1" hidden="1">
      <c r="A5" s="51"/>
      <c r="B5" s="51"/>
      <c r="C5" s="51"/>
      <c r="D5" s="51"/>
      <c r="E5" s="8"/>
      <c r="F5" s="9"/>
      <c r="G5" s="10"/>
      <c r="H5" s="11"/>
      <c r="I5" s="11"/>
      <c r="J5" s="11"/>
      <c r="K5" s="11"/>
      <c r="L5" s="11"/>
      <c r="M5" s="11"/>
      <c r="N5" s="11"/>
    </row>
    <row r="6" spans="1:14" ht="12.75" customHeight="1">
      <c r="A6" s="51"/>
      <c r="B6" s="6"/>
      <c r="C6" s="2"/>
      <c r="D6" s="4" t="s">
        <v>3</v>
      </c>
      <c r="E6" s="141" t="s">
        <v>50</v>
      </c>
      <c r="F6" s="14"/>
      <c r="G6" s="52"/>
      <c r="H6" s="22"/>
      <c r="I6" s="22"/>
      <c r="J6" s="22"/>
      <c r="K6" s="22"/>
      <c r="L6" s="22"/>
      <c r="M6" s="22"/>
      <c r="N6" s="22"/>
    </row>
    <row r="7" spans="1:14" ht="15">
      <c r="A7" s="22"/>
      <c r="B7" s="22"/>
      <c r="C7" s="22"/>
      <c r="D7" s="22"/>
      <c r="E7" s="13"/>
      <c r="F7" s="14"/>
      <c r="G7" s="15"/>
      <c r="H7" s="12"/>
      <c r="I7" s="12"/>
      <c r="J7" s="12"/>
      <c r="K7" s="12"/>
      <c r="L7" s="12"/>
      <c r="M7" s="12"/>
      <c r="N7" s="5"/>
    </row>
    <row r="8" spans="1:14" ht="23.25" customHeight="1">
      <c r="A8" s="16" t="s">
        <v>4</v>
      </c>
      <c r="B8" s="17"/>
      <c r="C8" s="17"/>
      <c r="D8" s="17"/>
      <c r="E8" s="13"/>
      <c r="F8" s="14"/>
      <c r="G8" s="15"/>
      <c r="H8" s="12"/>
      <c r="I8" s="12"/>
      <c r="J8" s="12"/>
      <c r="K8" s="145"/>
      <c r="L8" s="146"/>
      <c r="M8" s="146"/>
      <c r="N8" s="146"/>
    </row>
    <row r="9" spans="1:14" ht="39" customHeight="1">
      <c r="A9" s="147" t="s">
        <v>301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</row>
    <row r="10" spans="1:14" ht="22.5" customHeight="1">
      <c r="A10" s="18"/>
      <c r="B10" s="19"/>
      <c r="C10" s="19"/>
      <c r="D10" s="19"/>
      <c r="E10" s="19"/>
      <c r="F10" s="19" t="s">
        <v>49</v>
      </c>
      <c r="G10" s="19"/>
      <c r="H10" s="19"/>
      <c r="I10" s="19"/>
      <c r="J10" s="19"/>
      <c r="K10" s="19"/>
      <c r="L10" s="19"/>
      <c r="M10" s="19"/>
      <c r="N10" s="19"/>
    </row>
    <row r="11" spans="1:14" ht="15">
      <c r="A11" s="135"/>
      <c r="B11" s="136"/>
      <c r="C11" s="136"/>
      <c r="D11" s="20"/>
      <c r="E11" s="21"/>
      <c r="F11" s="137"/>
      <c r="G11" s="138"/>
      <c r="H11" s="138"/>
      <c r="I11" s="12"/>
      <c r="J11" s="12"/>
      <c r="K11" s="12"/>
      <c r="L11" s="12"/>
      <c r="M11" s="12"/>
      <c r="N11" s="12"/>
    </row>
    <row r="12" spans="1:14" ht="12.75">
      <c r="A12" s="53"/>
      <c r="B12" s="53"/>
      <c r="C12" s="53"/>
      <c r="D12" s="22"/>
      <c r="E12" s="22"/>
      <c r="F12" s="22"/>
      <c r="G12" s="22"/>
      <c r="H12" s="22"/>
      <c r="I12" s="22"/>
      <c r="J12" s="12"/>
      <c r="K12" s="12"/>
      <c r="L12" s="12"/>
      <c r="M12" s="12"/>
      <c r="N12" s="12"/>
    </row>
    <row r="13" spans="1:14" ht="12.75">
      <c r="A13" s="134" t="s">
        <v>5</v>
      </c>
      <c r="B13" s="126"/>
      <c r="C13" s="55">
        <v>10</v>
      </c>
      <c r="D13" s="25"/>
      <c r="E13" s="139"/>
      <c r="F13" s="139"/>
      <c r="G13" s="139"/>
      <c r="H13" s="139"/>
      <c r="I13" s="139"/>
      <c r="J13" s="140"/>
      <c r="K13" s="139"/>
      <c r="L13" s="139"/>
      <c r="M13" s="139"/>
      <c r="N13" s="139"/>
    </row>
    <row r="14" spans="1:14" ht="12.75">
      <c r="A14" s="134" t="s">
        <v>6</v>
      </c>
      <c r="B14" s="130"/>
      <c r="C14" s="131" t="s">
        <v>51</v>
      </c>
      <c r="D14" s="132"/>
      <c r="E14" s="139"/>
      <c r="F14" s="139"/>
      <c r="G14" s="139"/>
      <c r="H14" s="139"/>
      <c r="I14" s="139"/>
      <c r="J14" s="139"/>
      <c r="K14" s="139"/>
      <c r="L14" s="139"/>
      <c r="M14" s="139"/>
      <c r="N14" s="139"/>
    </row>
    <row r="15" spans="1:14" ht="12.75">
      <c r="A15" s="12"/>
      <c r="B15" s="12"/>
      <c r="C15" s="22"/>
      <c r="D15" s="22"/>
      <c r="E15" s="139"/>
      <c r="F15" s="139"/>
      <c r="G15" s="139"/>
      <c r="H15" s="139"/>
      <c r="I15" s="139"/>
      <c r="J15" s="139"/>
      <c r="K15" s="139"/>
      <c r="L15" s="139"/>
      <c r="M15" s="139"/>
      <c r="N15" s="139"/>
    </row>
    <row r="16" spans="1:14" ht="12.75">
      <c r="A16" s="133" t="s">
        <v>7</v>
      </c>
      <c r="B16" s="125"/>
      <c r="C16" s="131" t="s">
        <v>52</v>
      </c>
      <c r="D16" s="132"/>
      <c r="E16" s="139"/>
      <c r="F16" s="139"/>
      <c r="G16" s="139"/>
      <c r="H16" s="139"/>
      <c r="I16" s="139"/>
      <c r="J16" s="12"/>
      <c r="K16" s="12"/>
      <c r="L16" s="12"/>
      <c r="M16" s="12"/>
      <c r="N16" s="12"/>
    </row>
    <row r="17" spans="1:14" ht="12.75">
      <c r="A17" s="24"/>
      <c r="B17" s="24"/>
      <c r="C17" s="26"/>
      <c r="D17" s="22"/>
      <c r="E17" s="22"/>
      <c r="F17" s="127" t="s">
        <v>0</v>
      </c>
      <c r="G17" s="128"/>
      <c r="H17" s="128"/>
      <c r="I17" s="128"/>
      <c r="J17" s="128"/>
      <c r="K17" s="128"/>
      <c r="L17" s="128"/>
      <c r="M17" s="128"/>
      <c r="N17" s="128"/>
    </row>
    <row r="18" spans="1:14" ht="12.75">
      <c r="A18" s="133" t="s">
        <v>8</v>
      </c>
      <c r="B18" s="129"/>
      <c r="C18" s="131"/>
      <c r="D18" s="132"/>
      <c r="E18" s="22"/>
      <c r="F18" s="128"/>
      <c r="G18" s="128"/>
      <c r="H18" s="128"/>
      <c r="I18" s="128"/>
      <c r="J18" s="128"/>
      <c r="K18" s="128"/>
      <c r="L18" s="128"/>
      <c r="M18" s="128"/>
      <c r="N18" s="128"/>
    </row>
    <row r="19" spans="1:14" ht="12.75">
      <c r="A19" s="154"/>
      <c r="B19" s="154"/>
      <c r="C19" s="22"/>
      <c r="D19" s="22"/>
      <c r="E19" s="22"/>
      <c r="F19" s="128"/>
      <c r="G19" s="128"/>
      <c r="H19" s="128"/>
      <c r="I19" s="128"/>
      <c r="J19" s="128"/>
      <c r="K19" s="128"/>
      <c r="L19" s="128"/>
      <c r="M19" s="128"/>
      <c r="N19" s="128"/>
    </row>
    <row r="20" spans="1:14" ht="12.75">
      <c r="A20" s="134" t="s">
        <v>9</v>
      </c>
      <c r="B20" s="130"/>
      <c r="C20" s="155" t="s">
        <v>53</v>
      </c>
      <c r="D20" s="156"/>
      <c r="E20" s="156"/>
      <c r="F20" s="156"/>
      <c r="G20" s="156"/>
      <c r="H20" s="156"/>
      <c r="I20" s="156"/>
      <c r="J20" s="156"/>
      <c r="K20" s="156"/>
      <c r="L20" s="157"/>
      <c r="M20" s="22"/>
      <c r="N20" s="22"/>
    </row>
    <row r="21" spans="1:14" ht="12.75">
      <c r="A21" s="12"/>
      <c r="B21" s="12"/>
      <c r="C21" s="27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12.75">
      <c r="A22" s="134" t="s">
        <v>10</v>
      </c>
      <c r="B22" s="130"/>
      <c r="C22" s="158">
        <v>10000</v>
      </c>
      <c r="D22" s="159"/>
      <c r="E22" s="22"/>
      <c r="F22" s="155" t="s">
        <v>54</v>
      </c>
      <c r="G22" s="156"/>
      <c r="H22" s="156"/>
      <c r="I22" s="156"/>
      <c r="J22" s="156"/>
      <c r="K22" s="156"/>
      <c r="L22" s="157"/>
      <c r="M22" s="22"/>
      <c r="N22" s="22"/>
    </row>
    <row r="23" spans="1:14" ht="12.75">
      <c r="A23" s="12"/>
      <c r="B23" s="1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2.75">
      <c r="A24" s="134" t="s">
        <v>11</v>
      </c>
      <c r="B24" s="130"/>
      <c r="C24" s="155" t="s">
        <v>55</v>
      </c>
      <c r="D24" s="156"/>
      <c r="E24" s="156"/>
      <c r="F24" s="156"/>
      <c r="G24" s="156"/>
      <c r="H24" s="156"/>
      <c r="I24" s="156"/>
      <c r="J24" s="156"/>
      <c r="K24" s="156"/>
      <c r="L24" s="157"/>
      <c r="M24" s="22"/>
      <c r="N24" s="22"/>
    </row>
    <row r="25" spans="1:14" ht="12.75">
      <c r="A25" s="12"/>
      <c r="B25" s="1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ht="12.75">
      <c r="A26" s="134" t="s">
        <v>12</v>
      </c>
      <c r="B26" s="130"/>
      <c r="C26" s="160" t="s">
        <v>56</v>
      </c>
      <c r="D26" s="161"/>
      <c r="E26" s="161"/>
      <c r="F26" s="161"/>
      <c r="G26" s="161"/>
      <c r="H26" s="161"/>
      <c r="I26" s="161"/>
      <c r="J26" s="162"/>
      <c r="K26" s="22"/>
      <c r="L26" s="22"/>
      <c r="M26" s="22"/>
      <c r="N26" s="22"/>
    </row>
    <row r="27" spans="1:14" ht="12.75">
      <c r="A27" s="12"/>
      <c r="B27" s="12"/>
      <c r="C27" s="27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2.75">
      <c r="A28" s="134" t="s">
        <v>13</v>
      </c>
      <c r="B28" s="130"/>
      <c r="C28" s="160" t="s">
        <v>57</v>
      </c>
      <c r="D28" s="161"/>
      <c r="E28" s="161"/>
      <c r="F28" s="161"/>
      <c r="G28" s="161"/>
      <c r="H28" s="161"/>
      <c r="I28" s="161"/>
      <c r="J28" s="162"/>
      <c r="K28" s="22"/>
      <c r="L28" s="12"/>
      <c r="M28" s="12"/>
      <c r="N28" s="12"/>
    </row>
    <row r="29" spans="1:14" ht="12.75">
      <c r="A29" s="12"/>
      <c r="B29" s="12"/>
      <c r="C29" s="27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ht="12.75">
      <c r="A30" s="134" t="s">
        <v>14</v>
      </c>
      <c r="B30" s="163"/>
      <c r="C30" s="56">
        <v>133</v>
      </c>
      <c r="D30" s="166" t="s">
        <v>65</v>
      </c>
      <c r="E30" s="167"/>
      <c r="F30" s="167"/>
      <c r="G30" s="167"/>
      <c r="H30" s="22"/>
      <c r="I30" s="22"/>
      <c r="J30" s="22"/>
      <c r="K30" s="22"/>
      <c r="L30" s="22"/>
      <c r="M30" s="22"/>
      <c r="N30" s="22"/>
    </row>
    <row r="31" spans="1:14" ht="12.75">
      <c r="A31" s="12"/>
      <c r="B31" s="12"/>
      <c r="C31" s="22"/>
      <c r="D31" s="167"/>
      <c r="E31" s="167"/>
      <c r="F31" s="167"/>
      <c r="G31" s="167"/>
      <c r="H31" s="22"/>
      <c r="I31" s="12"/>
      <c r="J31" s="12"/>
      <c r="K31" s="12"/>
      <c r="L31" s="12"/>
      <c r="M31" s="12"/>
      <c r="N31" s="12"/>
    </row>
    <row r="32" spans="1:14" ht="12.75">
      <c r="A32" s="134" t="s">
        <v>15</v>
      </c>
      <c r="B32" s="130"/>
      <c r="C32" s="57">
        <v>21</v>
      </c>
      <c r="D32" s="164" t="s">
        <v>66</v>
      </c>
      <c r="E32" s="165"/>
      <c r="F32" s="165"/>
      <c r="G32" s="165"/>
      <c r="H32" s="170" t="s">
        <v>16</v>
      </c>
      <c r="I32" s="171"/>
      <c r="J32" s="171"/>
      <c r="K32" s="12"/>
      <c r="L32" s="22"/>
      <c r="M32" s="22"/>
      <c r="N32" s="12"/>
    </row>
    <row r="33" spans="1:14" ht="12.75">
      <c r="A33" s="12"/>
      <c r="B33" s="1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12"/>
    </row>
    <row r="34" spans="1:14" ht="12.75">
      <c r="A34" s="134" t="s">
        <v>17</v>
      </c>
      <c r="B34" s="130"/>
      <c r="C34" s="54">
        <v>10.52</v>
      </c>
      <c r="D34" s="164" t="s">
        <v>67</v>
      </c>
      <c r="E34" s="165"/>
      <c r="F34" s="165"/>
      <c r="G34" s="165"/>
      <c r="H34" s="22"/>
      <c r="I34" s="168" t="s">
        <v>19</v>
      </c>
      <c r="J34" s="168"/>
      <c r="K34" s="168"/>
      <c r="L34" s="168"/>
      <c r="M34" s="168"/>
      <c r="N34" s="169"/>
    </row>
    <row r="35" spans="1:14" ht="12.75">
      <c r="A35" s="12"/>
      <c r="B35" s="12"/>
      <c r="C35" s="22"/>
      <c r="D35" s="139"/>
      <c r="E35" s="139"/>
      <c r="F35" s="139"/>
      <c r="G35" s="139"/>
      <c r="H35" s="22"/>
      <c r="I35" s="169"/>
      <c r="J35" s="169"/>
      <c r="K35" s="169"/>
      <c r="L35" s="169"/>
      <c r="M35" s="169"/>
      <c r="N35" s="169"/>
    </row>
    <row r="36" spans="1:14" ht="12.75">
      <c r="A36" s="134" t="s">
        <v>20</v>
      </c>
      <c r="B36" s="130"/>
      <c r="C36" s="7" t="s">
        <v>18</v>
      </c>
      <c r="D36" s="139"/>
      <c r="E36" s="139"/>
      <c r="F36" s="139"/>
      <c r="G36" s="139"/>
      <c r="H36" s="29"/>
      <c r="I36" s="168" t="s">
        <v>23</v>
      </c>
      <c r="J36" s="168"/>
      <c r="K36" s="168"/>
      <c r="L36" s="168"/>
      <c r="M36" s="168"/>
      <c r="N36" s="169"/>
    </row>
    <row r="37" spans="1:14" ht="12.75">
      <c r="A37" s="12"/>
      <c r="B37" s="12"/>
      <c r="C37" s="27"/>
      <c r="D37" s="22"/>
      <c r="E37" s="22"/>
      <c r="F37" s="22"/>
      <c r="G37" s="22"/>
      <c r="H37" s="22"/>
      <c r="I37" s="169"/>
      <c r="J37" s="169"/>
      <c r="K37" s="169"/>
      <c r="L37" s="169"/>
      <c r="M37" s="169"/>
      <c r="N37" s="169"/>
    </row>
    <row r="38" spans="1:14" ht="12.75">
      <c r="A38" s="134" t="s">
        <v>21</v>
      </c>
      <c r="B38" s="130"/>
      <c r="C38" s="7" t="s">
        <v>58</v>
      </c>
      <c r="D38" s="22"/>
      <c r="E38" s="22"/>
      <c r="F38" s="22"/>
      <c r="G38" s="22"/>
      <c r="H38" s="31"/>
      <c r="I38" s="168" t="s">
        <v>25</v>
      </c>
      <c r="J38" s="168"/>
      <c r="K38" s="168"/>
      <c r="L38" s="168"/>
      <c r="M38" s="168"/>
      <c r="N38" s="169"/>
    </row>
    <row r="39" spans="1:14" ht="12.75">
      <c r="A39" s="12"/>
      <c r="B39" s="12"/>
      <c r="C39" s="22"/>
      <c r="D39" s="22"/>
      <c r="E39" s="22"/>
      <c r="F39" s="22"/>
      <c r="G39" s="22"/>
      <c r="H39" s="22"/>
      <c r="I39" s="169"/>
      <c r="J39" s="169"/>
      <c r="K39" s="169"/>
      <c r="L39" s="169"/>
      <c r="M39" s="169"/>
      <c r="N39" s="169"/>
    </row>
    <row r="40" spans="1:14" ht="12.75">
      <c r="A40" s="134" t="s">
        <v>22</v>
      </c>
      <c r="B40" s="163"/>
      <c r="C40" s="54">
        <v>2</v>
      </c>
      <c r="D40" s="166" t="s">
        <v>60</v>
      </c>
      <c r="E40" s="167"/>
      <c r="F40" s="167"/>
      <c r="G40" s="167"/>
      <c r="H40" s="22"/>
      <c r="I40" s="168"/>
      <c r="J40" s="168"/>
      <c r="K40" s="168"/>
      <c r="L40" s="168"/>
      <c r="M40" s="168"/>
      <c r="N40" s="169"/>
    </row>
    <row r="41" spans="1:14" ht="12.75">
      <c r="A41" s="12"/>
      <c r="B41" s="12"/>
      <c r="C41" s="27"/>
      <c r="D41" s="167"/>
      <c r="E41" s="167"/>
      <c r="F41" s="167"/>
      <c r="G41" s="167"/>
      <c r="H41" s="22"/>
      <c r="I41" s="169"/>
      <c r="J41" s="169"/>
      <c r="K41" s="169"/>
      <c r="L41" s="169"/>
      <c r="M41" s="169"/>
      <c r="N41" s="169"/>
    </row>
    <row r="42" spans="1:14" ht="12.75">
      <c r="A42" s="134" t="s">
        <v>24</v>
      </c>
      <c r="B42" s="130"/>
      <c r="C42" s="7">
        <v>3</v>
      </c>
      <c r="D42" s="166" t="s">
        <v>59</v>
      </c>
      <c r="E42" s="167"/>
      <c r="F42" s="167"/>
      <c r="G42" s="167"/>
      <c r="H42" s="29"/>
      <c r="I42" s="168"/>
      <c r="J42" s="168"/>
      <c r="K42" s="168"/>
      <c r="L42" s="168"/>
      <c r="M42" s="168"/>
      <c r="N42" s="169"/>
    </row>
    <row r="43" spans="1:14" ht="14.25" customHeight="1">
      <c r="A43" s="12"/>
      <c r="B43" s="12"/>
      <c r="C43" s="22"/>
      <c r="D43" s="167"/>
      <c r="E43" s="167"/>
      <c r="F43" s="167"/>
      <c r="G43" s="167"/>
      <c r="H43" s="22"/>
      <c r="I43" s="169"/>
      <c r="J43" s="169"/>
      <c r="K43" s="169"/>
      <c r="L43" s="169"/>
      <c r="M43" s="169"/>
      <c r="N43" s="169"/>
    </row>
    <row r="44" spans="1:14" ht="12.75">
      <c r="A44" s="134" t="s">
        <v>26</v>
      </c>
      <c r="B44" s="163"/>
      <c r="C44" s="54">
        <v>41</v>
      </c>
      <c r="D44" s="166" t="s">
        <v>61</v>
      </c>
      <c r="E44" s="167"/>
      <c r="F44" s="167"/>
      <c r="G44" s="167"/>
      <c r="H44" s="22"/>
      <c r="I44" s="34"/>
      <c r="J44" s="118"/>
      <c r="K44" s="30"/>
      <c r="L44" s="30"/>
      <c r="M44" s="30"/>
      <c r="N44" s="30"/>
    </row>
    <row r="45" spans="1:14" ht="12.75">
      <c r="A45" s="12"/>
      <c r="B45" s="12"/>
      <c r="C45" s="22"/>
      <c r="D45" s="167"/>
      <c r="E45" s="167"/>
      <c r="F45" s="167"/>
      <c r="G45" s="167"/>
      <c r="H45" s="22"/>
      <c r="I45" s="169"/>
      <c r="J45" s="169"/>
      <c r="K45" s="169"/>
      <c r="L45" s="169"/>
      <c r="M45" s="169"/>
      <c r="N45" s="169"/>
    </row>
    <row r="46" spans="1:14" ht="12.75">
      <c r="A46" s="134" t="s">
        <v>27</v>
      </c>
      <c r="B46" s="130"/>
      <c r="C46" s="28">
        <v>100</v>
      </c>
      <c r="D46" s="22"/>
      <c r="E46" s="28"/>
      <c r="F46" s="22"/>
      <c r="G46" s="12"/>
      <c r="H46" s="31" t="s">
        <v>58</v>
      </c>
      <c r="I46" s="168" t="s">
        <v>300</v>
      </c>
      <c r="J46" s="168"/>
      <c r="K46" s="168"/>
      <c r="L46" s="168"/>
      <c r="M46" s="168"/>
      <c r="N46" s="169"/>
    </row>
    <row r="47" spans="1:14" ht="12.75">
      <c r="A47" s="12"/>
      <c r="B47" s="12"/>
      <c r="C47" s="27" t="s">
        <v>28</v>
      </c>
      <c r="D47" s="22"/>
      <c r="E47" s="27" t="s">
        <v>29</v>
      </c>
      <c r="F47" s="22"/>
      <c r="G47" s="12"/>
      <c r="H47" s="22"/>
      <c r="I47" s="169"/>
      <c r="J47" s="169"/>
      <c r="K47" s="169"/>
      <c r="L47" s="169"/>
      <c r="M47" s="169"/>
      <c r="N47" s="169"/>
    </row>
    <row r="48" spans="1:14" ht="12.75">
      <c r="A48" s="172" t="s">
        <v>30</v>
      </c>
      <c r="B48" s="173"/>
      <c r="C48" s="32">
        <v>1174</v>
      </c>
      <c r="D48" s="33"/>
      <c r="E48" s="32">
        <v>1205</v>
      </c>
      <c r="F48" s="33"/>
      <c r="G48" s="12"/>
      <c r="H48" s="31"/>
      <c r="I48" s="168"/>
      <c r="J48" s="168"/>
      <c r="K48" s="168"/>
      <c r="L48" s="168"/>
      <c r="M48" s="168"/>
      <c r="N48" s="169"/>
    </row>
    <row r="49" spans="1:14" ht="12.75">
      <c r="A49" s="174"/>
      <c r="B49" s="174"/>
      <c r="C49" s="175" t="s">
        <v>31</v>
      </c>
      <c r="D49" s="176"/>
      <c r="E49" s="175" t="s">
        <v>32</v>
      </c>
      <c r="F49" s="176"/>
      <c r="G49" s="12"/>
      <c r="H49" s="22"/>
      <c r="I49" s="169"/>
      <c r="J49" s="169"/>
      <c r="K49" s="169"/>
      <c r="L49" s="169"/>
      <c r="M49" s="169"/>
      <c r="N49" s="169"/>
    </row>
    <row r="50" spans="1:14" ht="12.75">
      <c r="A50" s="177" t="s">
        <v>33</v>
      </c>
      <c r="B50" s="178"/>
      <c r="C50" s="32">
        <v>991</v>
      </c>
      <c r="D50" s="33"/>
      <c r="E50" s="36">
        <v>1011</v>
      </c>
      <c r="F50" s="33"/>
      <c r="G50" s="12"/>
      <c r="H50" s="31"/>
      <c r="I50" s="168"/>
      <c r="J50" s="168"/>
      <c r="K50" s="168"/>
      <c r="L50" s="168"/>
      <c r="M50" s="168"/>
      <c r="N50" s="169"/>
    </row>
    <row r="51" spans="1:14" ht="12.75">
      <c r="A51" s="177"/>
      <c r="B51" s="177"/>
      <c r="C51" s="175" t="s">
        <v>31</v>
      </c>
      <c r="D51" s="176"/>
      <c r="E51" s="179" t="s">
        <v>32</v>
      </c>
      <c r="F51" s="176"/>
      <c r="G51" s="12"/>
      <c r="H51" s="22"/>
      <c r="I51" s="168"/>
      <c r="J51" s="168"/>
      <c r="K51" s="168"/>
      <c r="L51" s="168"/>
      <c r="M51" s="168"/>
      <c r="N51" s="169"/>
    </row>
    <row r="52" spans="1:14" ht="12.75">
      <c r="A52" s="180" t="s">
        <v>34</v>
      </c>
      <c r="B52" s="181"/>
      <c r="C52" s="32">
        <v>3</v>
      </c>
      <c r="D52" s="22"/>
      <c r="E52" s="32">
        <v>3</v>
      </c>
      <c r="F52" s="22"/>
      <c r="G52" s="12"/>
      <c r="H52" s="22"/>
      <c r="I52" s="22"/>
      <c r="J52" s="22"/>
      <c r="K52" s="22"/>
      <c r="L52" s="22"/>
      <c r="M52" s="22"/>
      <c r="N52" s="22"/>
    </row>
    <row r="53" spans="1:14" ht="12.75">
      <c r="A53" s="12"/>
      <c r="B53" s="12"/>
      <c r="C53" s="35" t="s">
        <v>31</v>
      </c>
      <c r="D53" s="22"/>
      <c r="E53" s="27" t="s">
        <v>32</v>
      </c>
      <c r="F53" s="22"/>
      <c r="G53" s="12"/>
      <c r="H53" s="22"/>
      <c r="I53" s="22"/>
      <c r="J53" s="22"/>
      <c r="K53" s="22"/>
      <c r="L53" s="22"/>
      <c r="M53" s="22"/>
      <c r="N53" s="22"/>
    </row>
    <row r="54" spans="1:14" ht="12.75">
      <c r="A54" s="182" t="s">
        <v>35</v>
      </c>
      <c r="B54" s="183"/>
      <c r="C54" s="183"/>
      <c r="D54" s="183"/>
      <c r="E54" s="183"/>
      <c r="F54" s="184"/>
      <c r="G54" s="131"/>
      <c r="H54" s="132"/>
      <c r="I54" s="12"/>
      <c r="J54" s="131"/>
      <c r="K54" s="132"/>
      <c r="L54" s="12"/>
      <c r="M54" s="131"/>
      <c r="N54" s="132"/>
    </row>
    <row r="55" spans="1:14" ht="12.75">
      <c r="A55" s="34"/>
      <c r="B55" s="34"/>
      <c r="C55" s="12"/>
      <c r="D55" s="12"/>
      <c r="E55" s="12"/>
      <c r="F55" s="12"/>
      <c r="G55" s="185"/>
      <c r="H55" s="186"/>
      <c r="I55" s="12"/>
      <c r="J55" s="12"/>
      <c r="K55" s="37"/>
      <c r="L55" s="12"/>
      <c r="M55" s="185"/>
      <c r="N55" s="186"/>
    </row>
    <row r="56" spans="1:15" ht="12.75">
      <c r="A56" s="187" t="s">
        <v>36</v>
      </c>
      <c r="B56" s="187"/>
      <c r="C56" s="187"/>
      <c r="D56" s="187"/>
      <c r="E56" s="187"/>
      <c r="F56" s="188"/>
      <c r="G56" s="131"/>
      <c r="H56" s="132"/>
      <c r="I56" s="38"/>
      <c r="J56" s="131"/>
      <c r="K56" s="132"/>
      <c r="L56" s="22"/>
      <c r="M56" s="189"/>
      <c r="N56" s="190"/>
      <c r="O56" s="142"/>
    </row>
    <row r="57" spans="1:14" ht="12.75">
      <c r="A57" s="39"/>
      <c r="B57" s="39"/>
      <c r="C57" s="191"/>
      <c r="D57" s="192"/>
      <c r="E57" s="22"/>
      <c r="F57" s="191"/>
      <c r="G57" s="186"/>
      <c r="H57" s="40"/>
      <c r="I57" s="22"/>
      <c r="J57" s="22"/>
      <c r="K57" s="22"/>
      <c r="L57" s="22"/>
      <c r="M57" s="40"/>
      <c r="N57" s="40"/>
    </row>
    <row r="58" spans="1:14" ht="12.75">
      <c r="A58" s="180" t="s">
        <v>37</v>
      </c>
      <c r="B58" s="181"/>
      <c r="C58" s="131"/>
      <c r="D58" s="132"/>
      <c r="E58" s="12"/>
      <c r="F58" s="155"/>
      <c r="G58" s="161"/>
      <c r="H58" s="161"/>
      <c r="I58" s="161"/>
      <c r="J58" s="161"/>
      <c r="K58" s="161"/>
      <c r="L58" s="161"/>
      <c r="M58" s="161"/>
      <c r="N58" s="162"/>
    </row>
    <row r="59" spans="1:14" ht="12.75">
      <c r="A59" s="39"/>
      <c r="B59" s="39"/>
      <c r="C59" s="191" t="s">
        <v>38</v>
      </c>
      <c r="D59" s="192"/>
      <c r="E59" s="22"/>
      <c r="F59" s="179" t="s">
        <v>39</v>
      </c>
      <c r="G59" s="193"/>
      <c r="H59" s="40"/>
      <c r="I59" s="40"/>
      <c r="J59" s="40"/>
      <c r="K59" s="40"/>
      <c r="L59" s="40"/>
      <c r="M59" s="40"/>
      <c r="N59" s="40"/>
    </row>
    <row r="60" spans="1:14" ht="12.75">
      <c r="A60" s="180" t="s">
        <v>40</v>
      </c>
      <c r="B60" s="181"/>
      <c r="C60" s="155" t="s">
        <v>64</v>
      </c>
      <c r="D60" s="156"/>
      <c r="E60" s="156"/>
      <c r="F60" s="156"/>
      <c r="G60" s="156"/>
      <c r="H60" s="156"/>
      <c r="I60" s="156"/>
      <c r="J60" s="157"/>
      <c r="K60" s="12"/>
      <c r="L60" s="12"/>
      <c r="M60" s="12"/>
      <c r="N60" s="41" t="s">
        <v>41</v>
      </c>
    </row>
    <row r="61" spans="1:14" ht="12.75">
      <c r="A61" s="12"/>
      <c r="B61" s="12"/>
      <c r="C61" s="42" t="s">
        <v>42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22"/>
    </row>
    <row r="62" spans="1:14" ht="12.75">
      <c r="A62" s="180" t="s">
        <v>43</v>
      </c>
      <c r="B62" s="181"/>
      <c r="C62" s="194" t="s">
        <v>62</v>
      </c>
      <c r="D62" s="195"/>
      <c r="E62" s="196"/>
      <c r="F62" s="12"/>
      <c r="G62" s="23" t="s">
        <v>44</v>
      </c>
      <c r="H62" s="194" t="s">
        <v>63</v>
      </c>
      <c r="I62" s="195"/>
      <c r="J62" s="196"/>
      <c r="K62" s="12"/>
      <c r="L62" s="12"/>
      <c r="M62" s="12"/>
      <c r="N62" s="22"/>
    </row>
    <row r="63" spans="1:14" ht="12.75">
      <c r="A63" s="12"/>
      <c r="B63" s="12"/>
      <c r="C63" s="4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22"/>
    </row>
    <row r="64" spans="1:14" ht="12.75">
      <c r="A64" s="180" t="s">
        <v>12</v>
      </c>
      <c r="B64" s="181"/>
      <c r="C64" s="197" t="s">
        <v>56</v>
      </c>
      <c r="D64" s="195"/>
      <c r="E64" s="195"/>
      <c r="F64" s="195"/>
      <c r="G64" s="195"/>
      <c r="H64" s="195"/>
      <c r="I64" s="195"/>
      <c r="J64" s="196"/>
      <c r="K64" s="12"/>
      <c r="L64" s="12"/>
      <c r="M64" s="12"/>
      <c r="N64" s="22"/>
    </row>
    <row r="65" spans="1:14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2"/>
    </row>
    <row r="66" spans="1:14" ht="12.75">
      <c r="A66" s="134" t="s">
        <v>45</v>
      </c>
      <c r="B66" s="198"/>
      <c r="C66" s="194" t="s">
        <v>64</v>
      </c>
      <c r="D66" s="195"/>
      <c r="E66" s="195"/>
      <c r="F66" s="195"/>
      <c r="G66" s="195"/>
      <c r="H66" s="196"/>
      <c r="I66" s="12"/>
      <c r="J66" s="43"/>
      <c r="K66" s="43"/>
      <c r="L66" s="43"/>
      <c r="M66" s="43"/>
      <c r="N66" s="43"/>
    </row>
    <row r="67" spans="1:14" ht="12.75">
      <c r="A67" s="44"/>
      <c r="B67" s="44"/>
      <c r="C67" s="199" t="s">
        <v>46</v>
      </c>
      <c r="D67" s="200"/>
      <c r="E67" s="200"/>
      <c r="F67" s="200"/>
      <c r="G67" s="200"/>
      <c r="H67" s="200"/>
      <c r="I67" s="12"/>
      <c r="J67" s="45"/>
      <c r="K67" s="45"/>
      <c r="L67" s="45"/>
      <c r="M67" s="46"/>
      <c r="N67" s="46"/>
    </row>
    <row r="68" spans="1:14" ht="12.75">
      <c r="A68" s="47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22"/>
    </row>
    <row r="69" spans="1:14" ht="13.5" thickBot="1">
      <c r="A69" s="47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22"/>
    </row>
    <row r="70" spans="1:14" ht="12.75">
      <c r="A70" s="12"/>
      <c r="B70" s="12"/>
      <c r="C70" s="12"/>
      <c r="D70" s="12"/>
      <c r="E70" s="12"/>
      <c r="F70" s="12"/>
      <c r="G70" s="44" t="s">
        <v>47</v>
      </c>
      <c r="H70" s="201" t="s">
        <v>48</v>
      </c>
      <c r="I70" s="202"/>
      <c r="J70" s="202"/>
      <c r="K70" s="202"/>
      <c r="L70" s="202"/>
      <c r="M70" s="12"/>
      <c r="N70" s="22"/>
    </row>
  </sheetData>
  <mergeCells count="90">
    <mergeCell ref="A66:B66"/>
    <mergeCell ref="C66:H66"/>
    <mergeCell ref="C67:H67"/>
    <mergeCell ref="H70:L70"/>
    <mergeCell ref="A62:B62"/>
    <mergeCell ref="C62:E62"/>
    <mergeCell ref="H62:J62"/>
    <mergeCell ref="A64:B64"/>
    <mergeCell ref="C64:J64"/>
    <mergeCell ref="C59:D59"/>
    <mergeCell ref="F59:G59"/>
    <mergeCell ref="A60:B60"/>
    <mergeCell ref="C60:J60"/>
    <mergeCell ref="C57:D57"/>
    <mergeCell ref="F57:G57"/>
    <mergeCell ref="A58:B58"/>
    <mergeCell ref="C58:D58"/>
    <mergeCell ref="F58:N58"/>
    <mergeCell ref="M54:N54"/>
    <mergeCell ref="G55:H55"/>
    <mergeCell ref="M55:N55"/>
    <mergeCell ref="A56:F56"/>
    <mergeCell ref="G56:H56"/>
    <mergeCell ref="J56:K56"/>
    <mergeCell ref="M56:N56"/>
    <mergeCell ref="A52:B52"/>
    <mergeCell ref="A54:F54"/>
    <mergeCell ref="G54:H54"/>
    <mergeCell ref="J54:K54"/>
    <mergeCell ref="A50:B51"/>
    <mergeCell ref="I50:N51"/>
    <mergeCell ref="C51:D51"/>
    <mergeCell ref="E51:F51"/>
    <mergeCell ref="A44:B44"/>
    <mergeCell ref="A46:B46"/>
    <mergeCell ref="I46:N47"/>
    <mergeCell ref="A48:B49"/>
    <mergeCell ref="I48:N49"/>
    <mergeCell ref="C49:D49"/>
    <mergeCell ref="E49:F49"/>
    <mergeCell ref="I45:N45"/>
    <mergeCell ref="D44:G45"/>
    <mergeCell ref="A38:B38"/>
    <mergeCell ref="I38:N39"/>
    <mergeCell ref="A40:B40"/>
    <mergeCell ref="I40:N41"/>
    <mergeCell ref="D40:G41"/>
    <mergeCell ref="A42:B42"/>
    <mergeCell ref="D42:G43"/>
    <mergeCell ref="I42:N43"/>
    <mergeCell ref="H32:J32"/>
    <mergeCell ref="A34:B34"/>
    <mergeCell ref="D35:G36"/>
    <mergeCell ref="A36:B36"/>
    <mergeCell ref="I36:N37"/>
    <mergeCell ref="I34:N35"/>
    <mergeCell ref="D34:G34"/>
    <mergeCell ref="A30:B30"/>
    <mergeCell ref="A32:B32"/>
    <mergeCell ref="D32:G32"/>
    <mergeCell ref="D30:G31"/>
    <mergeCell ref="A26:B26"/>
    <mergeCell ref="C26:J26"/>
    <mergeCell ref="A28:B28"/>
    <mergeCell ref="C28:J28"/>
    <mergeCell ref="A22:B22"/>
    <mergeCell ref="C22:D22"/>
    <mergeCell ref="F22:L22"/>
    <mergeCell ref="A24:B24"/>
    <mergeCell ref="C24:L24"/>
    <mergeCell ref="F17:N19"/>
    <mergeCell ref="A18:B19"/>
    <mergeCell ref="C18:D18"/>
    <mergeCell ref="A20:B20"/>
    <mergeCell ref="C20:L20"/>
    <mergeCell ref="A11:C11"/>
    <mergeCell ref="F11:H11"/>
    <mergeCell ref="E13:I16"/>
    <mergeCell ref="J13:N15"/>
    <mergeCell ref="A14:B14"/>
    <mergeCell ref="C14:D14"/>
    <mergeCell ref="A16:B16"/>
    <mergeCell ref="C16:D16"/>
    <mergeCell ref="A13:B13"/>
    <mergeCell ref="K8:N8"/>
    <mergeCell ref="A9:N9"/>
    <mergeCell ref="J3:N3"/>
    <mergeCell ref="A3:D3"/>
    <mergeCell ref="E3:F3"/>
    <mergeCell ref="H3:I3"/>
  </mergeCells>
  <conditionalFormatting sqref="H48 H46 H50 H42 H36 H38">
    <cfRule type="cellIs" priority="1" dxfId="0" operator="equal" stopIfTrue="1">
      <formula>"DA"</formula>
    </cfRule>
  </conditionalFormatting>
  <dataValidations count="10">
    <dataValidation type="whole" allowBlank="1" showInputMessage="1" showErrorMessage="1" errorTitle="Broj mjeseci poslovanja" error="Broj mjeseci poslovanja za jedan izvještaj može biti od 0 do 12." sqref="C52 E52">
      <formula1>0</formula1>
      <formula2>12</formula2>
    </dataValidation>
    <dataValidation type="list" allowBlank="1" showInputMessage="1" showErrorMessage="1" sqref="H50 H48 H46 H38">
      <formula1>"DA, NE"</formula1>
    </dataValidation>
    <dataValidation type="whole" allowBlank="1" showInputMessage="1" showErrorMessage="1" errorTitle="Nispravan postotak" error="Postotak udjela može biti cijeli broj u rasponu 1 do 100" sqref="E46 C46">
      <formula1>0</formula1>
      <formula2>100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J56:K56 J54:K54 C58:D58 G54:H54 M54:N54 G56:H56 M56:N56 C14:D14">
      <formula1>8</formula1>
      <formula2>8</formula2>
    </dataValidation>
    <dataValidation type="list" allowBlank="1" showInputMessage="1" showErrorMessage="1" sqref="C42">
      <formula1>"1,2,3"</formula1>
    </dataValidation>
    <dataValidation type="list" allowBlank="1" showInputMessage="1" showErrorMessage="1" sqref="C36 C38">
      <formula1>"DA,NE"</formula1>
    </dataValidation>
    <dataValidation type="textLength" allowBlank="1" showInputMessage="1" showErrorMessage="1" errorTitle="Neispravan matični broj" error="Osobni identifikacijski broj unosi se na 11 znamenaka. Ispravite unos." sqref="C18:D18">
      <formula1>11</formula1>
      <formula2>11</formula2>
    </dataValidation>
    <dataValidation type="textLength" allowBlank="1" showInputMessage="1" showErrorMessage="1" errorTitle="Neispravan MBS" error="MBS se unosi na devet znamenaka s vodećim nulama. Matični broj mora biti brojevna vrijednost." sqref="C16:D16">
      <formula1>9</formula1>
      <formula2>9</formula2>
    </dataValidation>
    <dataValidation type="whole" allowBlank="1" showInputMessage="1" showErrorMessage="1" errorTitle="Neispravan poštanski broj" error="Poštanski broj unosi se kao brojevna vrijednost u granicama primjenjivim u Hrvatskoj (10000 do 54000)" sqref="C22:D22">
      <formula1>10000</formula1>
      <formula2>54000</formula2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:F3 H3:I3">
      <formula1>39114</formula1>
    </dataValidation>
  </dataValidations>
  <hyperlinks>
    <hyperlink ref="C26" r:id="rId1" display="financije@ledo.hr"/>
    <hyperlink ref="C28" r:id="rId2" display="www.ledo.hr"/>
    <hyperlink ref="C64" r:id="rId3" display="financije@ledo.hr"/>
  </hyperlinks>
  <printOptions/>
  <pageMargins left="0.37" right="0.21" top="0.52" bottom="0.45" header="0.38" footer="0.26"/>
  <pageSetup fitToHeight="1" fitToWidth="1" horizontalDpi="600" verticalDpi="600" orientation="portrait" paperSize="9" scale="84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M121"/>
  <sheetViews>
    <sheetView workbookViewId="0" topLeftCell="A1">
      <selection activeCell="I4" sqref="I4"/>
    </sheetView>
  </sheetViews>
  <sheetFormatPr defaultColWidth="9.140625" defaultRowHeight="12.75"/>
  <cols>
    <col min="7" max="7" width="6.140625" style="0" customWidth="1"/>
    <col min="8" max="8" width="9.140625" style="0" hidden="1" customWidth="1"/>
    <col min="9" max="9" width="8.00390625" style="0" customWidth="1"/>
    <col min="10" max="10" width="7.28125" style="0" customWidth="1"/>
    <col min="11" max="12" width="14.7109375" style="0" customWidth="1"/>
  </cols>
  <sheetData>
    <row r="1" ht="13.5" thickBot="1"/>
    <row r="2" spans="1:12" ht="17.25" customHeight="1">
      <c r="A2" s="203" t="s">
        <v>68</v>
      </c>
      <c r="B2" s="204"/>
      <c r="C2" s="204"/>
      <c r="D2" s="204"/>
      <c r="E2" s="204"/>
      <c r="F2" s="204"/>
      <c r="G2" s="204"/>
      <c r="H2" s="204"/>
      <c r="I2" s="204"/>
      <c r="J2" s="204"/>
      <c r="K2" s="205"/>
      <c r="L2" s="206" t="s">
        <v>69</v>
      </c>
    </row>
    <row r="3" spans="1:12" ht="13.5" thickBot="1">
      <c r="A3" s="208" t="s">
        <v>174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  <c r="L3" s="207"/>
    </row>
    <row r="4" spans="1:12" ht="12.75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98"/>
    </row>
    <row r="5" spans="1:12" ht="12.75">
      <c r="A5" s="143"/>
      <c r="B5" s="60"/>
      <c r="C5" s="60"/>
      <c r="D5" s="60"/>
      <c r="E5" s="60"/>
      <c r="F5" s="60"/>
      <c r="G5" s="60"/>
      <c r="H5" s="60"/>
      <c r="I5" s="60"/>
      <c r="J5" s="60"/>
      <c r="K5" s="60"/>
      <c r="L5" s="2"/>
    </row>
    <row r="6" spans="1:12" ht="18.75" customHeight="1">
      <c r="A6" s="211" t="s">
        <v>175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3"/>
    </row>
    <row r="7" spans="1:12" ht="34.5" thickBot="1">
      <c r="A7" s="214" t="s">
        <v>70</v>
      </c>
      <c r="B7" s="215"/>
      <c r="C7" s="215"/>
      <c r="D7" s="215"/>
      <c r="E7" s="215"/>
      <c r="F7" s="215"/>
      <c r="G7" s="215"/>
      <c r="H7" s="216"/>
      <c r="I7" s="61" t="s">
        <v>71</v>
      </c>
      <c r="J7" s="61" t="s">
        <v>72</v>
      </c>
      <c r="K7" s="62" t="s">
        <v>73</v>
      </c>
      <c r="L7" s="63" t="s">
        <v>74</v>
      </c>
    </row>
    <row r="8" spans="1:12" ht="12.75">
      <c r="A8" s="217">
        <v>1</v>
      </c>
      <c r="B8" s="217"/>
      <c r="C8" s="217"/>
      <c r="D8" s="217"/>
      <c r="E8" s="217"/>
      <c r="F8" s="217"/>
      <c r="G8" s="217"/>
      <c r="H8" s="217"/>
      <c r="I8" s="65">
        <v>2</v>
      </c>
      <c r="J8" s="65">
        <v>3</v>
      </c>
      <c r="K8" s="64">
        <v>4</v>
      </c>
      <c r="L8" s="64">
        <v>5</v>
      </c>
    </row>
    <row r="9" spans="1:12" ht="12.75">
      <c r="A9" s="218" t="s">
        <v>75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20"/>
    </row>
    <row r="10" spans="1:12" ht="12.75">
      <c r="A10" s="221" t="s">
        <v>76</v>
      </c>
      <c r="B10" s="222"/>
      <c r="C10" s="222"/>
      <c r="D10" s="222"/>
      <c r="E10" s="222"/>
      <c r="F10" s="222"/>
      <c r="G10" s="222"/>
      <c r="H10" s="223"/>
      <c r="I10" s="66">
        <v>1</v>
      </c>
      <c r="J10" s="67"/>
      <c r="K10" s="68"/>
      <c r="L10" s="69"/>
    </row>
    <row r="11" spans="1:12" ht="12.75">
      <c r="A11" s="224" t="s">
        <v>77</v>
      </c>
      <c r="B11" s="225"/>
      <c r="C11" s="225"/>
      <c r="D11" s="225"/>
      <c r="E11" s="225"/>
      <c r="F11" s="225"/>
      <c r="G11" s="225"/>
      <c r="H11" s="226"/>
      <c r="I11" s="70">
        <v>2</v>
      </c>
      <c r="J11" s="71"/>
      <c r="K11" s="72">
        <f>K12+K19+K29+K37+K41</f>
        <v>455480461</v>
      </c>
      <c r="L11" s="73">
        <f>L12+L19+L29+L37+L41</f>
        <v>451156359</v>
      </c>
    </row>
    <row r="12" spans="1:12" ht="12.75">
      <c r="A12" s="227" t="s">
        <v>78</v>
      </c>
      <c r="B12" s="228"/>
      <c r="C12" s="228"/>
      <c r="D12" s="228"/>
      <c r="E12" s="228"/>
      <c r="F12" s="228"/>
      <c r="G12" s="228"/>
      <c r="H12" s="229"/>
      <c r="I12" s="70">
        <v>3</v>
      </c>
      <c r="J12" s="71"/>
      <c r="K12" s="72">
        <f>K13+K14+K15+K16+K17+K18</f>
        <v>4379087</v>
      </c>
      <c r="L12" s="73">
        <f>L13+L14+L15+L16+L17+L18</f>
        <v>4022057</v>
      </c>
    </row>
    <row r="13" spans="1:12" ht="12.75">
      <c r="A13" s="230" t="s">
        <v>79</v>
      </c>
      <c r="B13" s="231"/>
      <c r="C13" s="231"/>
      <c r="D13" s="231"/>
      <c r="E13" s="231"/>
      <c r="F13" s="231"/>
      <c r="G13" s="231"/>
      <c r="H13" s="232"/>
      <c r="I13" s="70">
        <v>4</v>
      </c>
      <c r="J13" s="71"/>
      <c r="K13" s="74"/>
      <c r="L13" s="75">
        <v>0</v>
      </c>
    </row>
    <row r="14" spans="1:12" ht="12.75">
      <c r="A14" s="230" t="s">
        <v>80</v>
      </c>
      <c r="B14" s="231"/>
      <c r="C14" s="231"/>
      <c r="D14" s="231"/>
      <c r="E14" s="231"/>
      <c r="F14" s="231"/>
      <c r="G14" s="231"/>
      <c r="H14" s="232"/>
      <c r="I14" s="70">
        <v>5</v>
      </c>
      <c r="J14" s="71"/>
      <c r="K14" s="74">
        <v>4379087</v>
      </c>
      <c r="L14" s="75">
        <v>4022057</v>
      </c>
    </row>
    <row r="15" spans="1:12" ht="12.75">
      <c r="A15" s="230" t="s">
        <v>81</v>
      </c>
      <c r="B15" s="231"/>
      <c r="C15" s="231"/>
      <c r="D15" s="231"/>
      <c r="E15" s="231"/>
      <c r="F15" s="231"/>
      <c r="G15" s="231"/>
      <c r="H15" s="232"/>
      <c r="I15" s="70">
        <v>6</v>
      </c>
      <c r="J15" s="71"/>
      <c r="K15" s="74">
        <v>0</v>
      </c>
      <c r="L15" s="75">
        <v>0</v>
      </c>
    </row>
    <row r="16" spans="1:12" ht="12.75">
      <c r="A16" s="230" t="s">
        <v>82</v>
      </c>
      <c r="B16" s="231"/>
      <c r="C16" s="231"/>
      <c r="D16" s="231"/>
      <c r="E16" s="231"/>
      <c r="F16" s="231"/>
      <c r="G16" s="231"/>
      <c r="H16" s="232"/>
      <c r="I16" s="70">
        <v>7</v>
      </c>
      <c r="J16" s="71"/>
      <c r="K16" s="74">
        <v>0</v>
      </c>
      <c r="L16" s="75">
        <v>0</v>
      </c>
    </row>
    <row r="17" spans="1:12" ht="12.75">
      <c r="A17" s="230" t="s">
        <v>83</v>
      </c>
      <c r="B17" s="231"/>
      <c r="C17" s="231"/>
      <c r="D17" s="231"/>
      <c r="E17" s="231"/>
      <c r="F17" s="231"/>
      <c r="G17" s="231"/>
      <c r="H17" s="232"/>
      <c r="I17" s="70">
        <v>8</v>
      </c>
      <c r="J17" s="71"/>
      <c r="K17" s="74">
        <v>0</v>
      </c>
      <c r="L17" s="75">
        <v>0</v>
      </c>
    </row>
    <row r="18" spans="1:12" ht="12.75">
      <c r="A18" s="230" t="s">
        <v>84</v>
      </c>
      <c r="B18" s="231"/>
      <c r="C18" s="231"/>
      <c r="D18" s="231"/>
      <c r="E18" s="231"/>
      <c r="F18" s="231"/>
      <c r="G18" s="231"/>
      <c r="H18" s="232"/>
      <c r="I18" s="70">
        <v>9</v>
      </c>
      <c r="J18" s="71"/>
      <c r="K18" s="74">
        <v>0</v>
      </c>
      <c r="L18" s="75">
        <v>0</v>
      </c>
    </row>
    <row r="19" spans="1:12" ht="12.75">
      <c r="A19" s="227" t="s">
        <v>85</v>
      </c>
      <c r="B19" s="228"/>
      <c r="C19" s="228"/>
      <c r="D19" s="228"/>
      <c r="E19" s="228"/>
      <c r="F19" s="228"/>
      <c r="G19" s="228"/>
      <c r="H19" s="229"/>
      <c r="I19" s="70">
        <v>10</v>
      </c>
      <c r="J19" s="71"/>
      <c r="K19" s="72">
        <f>K20+K21+K22+K23+K24+K25+K26+K27+K28</f>
        <v>229246859</v>
      </c>
      <c r="L19" s="73">
        <f>L20+L21+L22+L23+L24+L25+L26+L27+L28</f>
        <v>225265118</v>
      </c>
    </row>
    <row r="20" spans="1:12" ht="12.75">
      <c r="A20" s="230" t="s">
        <v>86</v>
      </c>
      <c r="B20" s="231"/>
      <c r="C20" s="231"/>
      <c r="D20" s="231"/>
      <c r="E20" s="231"/>
      <c r="F20" s="231"/>
      <c r="G20" s="231"/>
      <c r="H20" s="232"/>
      <c r="I20" s="70">
        <v>11</v>
      </c>
      <c r="J20" s="71"/>
      <c r="K20" s="74">
        <v>52441495</v>
      </c>
      <c r="L20" s="75">
        <v>52441495</v>
      </c>
    </row>
    <row r="21" spans="1:12" ht="12.75">
      <c r="A21" s="230" t="s">
        <v>87</v>
      </c>
      <c r="B21" s="231"/>
      <c r="C21" s="231"/>
      <c r="D21" s="231"/>
      <c r="E21" s="231"/>
      <c r="F21" s="231"/>
      <c r="G21" s="231"/>
      <c r="H21" s="232"/>
      <c r="I21" s="70">
        <v>12</v>
      </c>
      <c r="J21" s="71"/>
      <c r="K21" s="74">
        <v>72086454</v>
      </c>
      <c r="L21" s="75">
        <v>71117520</v>
      </c>
    </row>
    <row r="22" spans="1:12" ht="12.75">
      <c r="A22" s="230" t="s">
        <v>88</v>
      </c>
      <c r="B22" s="231"/>
      <c r="C22" s="231"/>
      <c r="D22" s="231"/>
      <c r="E22" s="231"/>
      <c r="F22" s="231"/>
      <c r="G22" s="231"/>
      <c r="H22" s="232"/>
      <c r="I22" s="70">
        <v>13</v>
      </c>
      <c r="J22" s="71"/>
      <c r="K22" s="74">
        <v>87599442</v>
      </c>
      <c r="L22" s="75">
        <v>85298159</v>
      </c>
    </row>
    <row r="23" spans="1:12" ht="12.75">
      <c r="A23" s="230" t="s">
        <v>89</v>
      </c>
      <c r="B23" s="231"/>
      <c r="C23" s="231"/>
      <c r="D23" s="231"/>
      <c r="E23" s="231"/>
      <c r="F23" s="231"/>
      <c r="G23" s="231"/>
      <c r="H23" s="232"/>
      <c r="I23" s="70">
        <v>14</v>
      </c>
      <c r="J23" s="71"/>
      <c r="K23" s="74">
        <v>13980995</v>
      </c>
      <c r="L23" s="75">
        <v>13065844</v>
      </c>
    </row>
    <row r="24" spans="1:12" ht="12.75">
      <c r="A24" s="230" t="s">
        <v>90</v>
      </c>
      <c r="B24" s="231"/>
      <c r="C24" s="231"/>
      <c r="D24" s="231"/>
      <c r="E24" s="231"/>
      <c r="F24" s="231"/>
      <c r="G24" s="231"/>
      <c r="H24" s="232"/>
      <c r="I24" s="70">
        <v>15</v>
      </c>
      <c r="J24" s="71"/>
      <c r="K24" s="74">
        <v>0</v>
      </c>
      <c r="L24" s="75">
        <v>0</v>
      </c>
    </row>
    <row r="25" spans="1:12" ht="12.75">
      <c r="A25" s="230" t="s">
        <v>91</v>
      </c>
      <c r="B25" s="231"/>
      <c r="C25" s="231"/>
      <c r="D25" s="231"/>
      <c r="E25" s="231"/>
      <c r="F25" s="231"/>
      <c r="G25" s="231"/>
      <c r="H25" s="232"/>
      <c r="I25" s="70">
        <v>16</v>
      </c>
      <c r="J25" s="71"/>
      <c r="K25" s="74">
        <v>226100</v>
      </c>
      <c r="L25" s="75">
        <v>334769</v>
      </c>
    </row>
    <row r="26" spans="1:12" ht="12.75">
      <c r="A26" s="230" t="s">
        <v>92</v>
      </c>
      <c r="B26" s="231"/>
      <c r="C26" s="231"/>
      <c r="D26" s="231"/>
      <c r="E26" s="231"/>
      <c r="F26" s="231"/>
      <c r="G26" s="231"/>
      <c r="H26" s="232"/>
      <c r="I26" s="70">
        <v>17</v>
      </c>
      <c r="J26" s="71"/>
      <c r="K26" s="74">
        <v>2912373</v>
      </c>
      <c r="L26" s="75">
        <v>3007331</v>
      </c>
    </row>
    <row r="27" spans="1:12" ht="12.75">
      <c r="A27" s="230" t="s">
        <v>93</v>
      </c>
      <c r="B27" s="231"/>
      <c r="C27" s="231"/>
      <c r="D27" s="231"/>
      <c r="E27" s="231"/>
      <c r="F27" s="231"/>
      <c r="G27" s="231"/>
      <c r="H27" s="232"/>
      <c r="I27" s="70">
        <v>18</v>
      </c>
      <c r="J27" s="71"/>
      <c r="K27" s="74">
        <v>0</v>
      </c>
      <c r="L27" s="75">
        <v>0</v>
      </c>
    </row>
    <row r="28" spans="1:12" ht="12.75">
      <c r="A28" s="230" t="s">
        <v>94</v>
      </c>
      <c r="B28" s="231"/>
      <c r="C28" s="231"/>
      <c r="D28" s="231"/>
      <c r="E28" s="231"/>
      <c r="F28" s="231"/>
      <c r="G28" s="231"/>
      <c r="H28" s="232"/>
      <c r="I28" s="70">
        <v>19</v>
      </c>
      <c r="J28" s="71"/>
      <c r="K28" s="74">
        <v>0</v>
      </c>
      <c r="L28" s="75">
        <v>0</v>
      </c>
    </row>
    <row r="29" spans="1:12" ht="12.75">
      <c r="A29" s="227" t="s">
        <v>95</v>
      </c>
      <c r="B29" s="228"/>
      <c r="C29" s="228"/>
      <c r="D29" s="228"/>
      <c r="E29" s="228"/>
      <c r="F29" s="228"/>
      <c r="G29" s="228"/>
      <c r="H29" s="229"/>
      <c r="I29" s="70">
        <v>20</v>
      </c>
      <c r="J29" s="71"/>
      <c r="K29" s="72">
        <f>K30+K31+K32+K33+K34+K35+K36</f>
        <v>221854515</v>
      </c>
      <c r="L29" s="73">
        <f>L30+L31+L32+L33+L34+L35+L36</f>
        <v>221869184</v>
      </c>
    </row>
    <row r="30" spans="1:12" ht="12.75">
      <c r="A30" s="230" t="s">
        <v>96</v>
      </c>
      <c r="B30" s="231"/>
      <c r="C30" s="231"/>
      <c r="D30" s="231"/>
      <c r="E30" s="231"/>
      <c r="F30" s="231"/>
      <c r="G30" s="231"/>
      <c r="H30" s="232"/>
      <c r="I30" s="70">
        <v>21</v>
      </c>
      <c r="J30" s="71"/>
      <c r="K30" s="74">
        <v>207249944</v>
      </c>
      <c r="L30" s="75">
        <v>207249944</v>
      </c>
    </row>
    <row r="31" spans="1:12" ht="12.75">
      <c r="A31" s="230" t="s">
        <v>97</v>
      </c>
      <c r="B31" s="231"/>
      <c r="C31" s="231"/>
      <c r="D31" s="231"/>
      <c r="E31" s="231"/>
      <c r="F31" s="231"/>
      <c r="G31" s="231"/>
      <c r="H31" s="232"/>
      <c r="I31" s="70">
        <v>22</v>
      </c>
      <c r="J31" s="71"/>
      <c r="K31" s="74">
        <v>0</v>
      </c>
      <c r="L31" s="75">
        <v>0</v>
      </c>
    </row>
    <row r="32" spans="1:12" ht="12.75">
      <c r="A32" s="230" t="s">
        <v>98</v>
      </c>
      <c r="B32" s="231"/>
      <c r="C32" s="231"/>
      <c r="D32" s="231"/>
      <c r="E32" s="231"/>
      <c r="F32" s="231"/>
      <c r="G32" s="231"/>
      <c r="H32" s="232"/>
      <c r="I32" s="70">
        <v>23</v>
      </c>
      <c r="J32" s="71"/>
      <c r="K32" s="74">
        <v>0</v>
      </c>
      <c r="L32" s="75">
        <v>0</v>
      </c>
    </row>
    <row r="33" spans="1:12" ht="12.75">
      <c r="A33" s="230" t="s">
        <v>99</v>
      </c>
      <c r="B33" s="231"/>
      <c r="C33" s="231"/>
      <c r="D33" s="231"/>
      <c r="E33" s="231"/>
      <c r="F33" s="231"/>
      <c r="G33" s="231"/>
      <c r="H33" s="232"/>
      <c r="I33" s="70">
        <v>24</v>
      </c>
      <c r="J33" s="71"/>
      <c r="K33" s="74">
        <v>13392249</v>
      </c>
      <c r="L33" s="75">
        <v>13392249</v>
      </c>
    </row>
    <row r="34" spans="1:12" ht="12.75">
      <c r="A34" s="230" t="s">
        <v>100</v>
      </c>
      <c r="B34" s="231"/>
      <c r="C34" s="231"/>
      <c r="D34" s="231"/>
      <c r="E34" s="231"/>
      <c r="F34" s="231"/>
      <c r="G34" s="231"/>
      <c r="H34" s="232"/>
      <c r="I34" s="70">
        <v>25</v>
      </c>
      <c r="J34" s="71"/>
      <c r="K34" s="74">
        <v>1212322</v>
      </c>
      <c r="L34" s="75">
        <v>1226991</v>
      </c>
    </row>
    <row r="35" spans="1:12" ht="12.75">
      <c r="A35" s="230" t="s">
        <v>101</v>
      </c>
      <c r="B35" s="231"/>
      <c r="C35" s="231"/>
      <c r="D35" s="231"/>
      <c r="E35" s="231"/>
      <c r="F35" s="231"/>
      <c r="G35" s="231"/>
      <c r="H35" s="232"/>
      <c r="I35" s="70">
        <v>26</v>
      </c>
      <c r="J35" s="71"/>
      <c r="K35" s="74">
        <v>0</v>
      </c>
      <c r="L35" s="75">
        <v>0</v>
      </c>
    </row>
    <row r="36" spans="1:12" ht="12.75">
      <c r="A36" s="230" t="s">
        <v>102</v>
      </c>
      <c r="B36" s="231"/>
      <c r="C36" s="231"/>
      <c r="D36" s="231"/>
      <c r="E36" s="231"/>
      <c r="F36" s="231"/>
      <c r="G36" s="231"/>
      <c r="H36" s="232"/>
      <c r="I36" s="70">
        <v>27</v>
      </c>
      <c r="J36" s="71"/>
      <c r="K36" s="74">
        <v>0</v>
      </c>
      <c r="L36" s="75">
        <v>0</v>
      </c>
    </row>
    <row r="37" spans="1:12" ht="12.75">
      <c r="A37" s="227" t="s">
        <v>103</v>
      </c>
      <c r="B37" s="228"/>
      <c r="C37" s="228"/>
      <c r="D37" s="228"/>
      <c r="E37" s="228"/>
      <c r="F37" s="228"/>
      <c r="G37" s="228"/>
      <c r="H37" s="229"/>
      <c r="I37" s="70">
        <v>28</v>
      </c>
      <c r="J37" s="71"/>
      <c r="K37" s="72">
        <f>K38+K39+K40</f>
        <v>0</v>
      </c>
      <c r="L37" s="73">
        <f>L38+L39+L40</f>
        <v>0</v>
      </c>
    </row>
    <row r="38" spans="1:12" ht="12.75">
      <c r="A38" s="230" t="s">
        <v>104</v>
      </c>
      <c r="B38" s="231"/>
      <c r="C38" s="231"/>
      <c r="D38" s="231"/>
      <c r="E38" s="231"/>
      <c r="F38" s="231"/>
      <c r="G38" s="231"/>
      <c r="H38" s="232"/>
      <c r="I38" s="70">
        <v>29</v>
      </c>
      <c r="J38" s="71"/>
      <c r="K38" s="74">
        <v>0</v>
      </c>
      <c r="L38" s="75">
        <v>0</v>
      </c>
    </row>
    <row r="39" spans="1:12" ht="12.75">
      <c r="A39" s="230" t="s">
        <v>105</v>
      </c>
      <c r="B39" s="231"/>
      <c r="C39" s="231"/>
      <c r="D39" s="231"/>
      <c r="E39" s="231"/>
      <c r="F39" s="231"/>
      <c r="G39" s="231"/>
      <c r="H39" s="232"/>
      <c r="I39" s="70">
        <v>30</v>
      </c>
      <c r="J39" s="71"/>
      <c r="K39" s="74">
        <v>0</v>
      </c>
      <c r="L39" s="75">
        <v>0</v>
      </c>
    </row>
    <row r="40" spans="1:12" ht="12.75">
      <c r="A40" s="230" t="s">
        <v>106</v>
      </c>
      <c r="B40" s="231"/>
      <c r="C40" s="231"/>
      <c r="D40" s="231"/>
      <c r="E40" s="231"/>
      <c r="F40" s="231"/>
      <c r="G40" s="231"/>
      <c r="H40" s="232"/>
      <c r="I40" s="70">
        <v>31</v>
      </c>
      <c r="J40" s="71"/>
      <c r="K40" s="74">
        <v>0</v>
      </c>
      <c r="L40" s="75">
        <v>0</v>
      </c>
    </row>
    <row r="41" spans="1:12" ht="12.75">
      <c r="A41" s="227" t="s">
        <v>107</v>
      </c>
      <c r="B41" s="228"/>
      <c r="C41" s="228"/>
      <c r="D41" s="228"/>
      <c r="E41" s="228"/>
      <c r="F41" s="228"/>
      <c r="G41" s="228"/>
      <c r="H41" s="229"/>
      <c r="I41" s="70">
        <v>32</v>
      </c>
      <c r="J41" s="71"/>
      <c r="K41" s="74">
        <v>0</v>
      </c>
      <c r="L41" s="75">
        <v>0</v>
      </c>
    </row>
    <row r="42" spans="1:12" ht="12.75">
      <c r="A42" s="224" t="s">
        <v>108</v>
      </c>
      <c r="B42" s="225"/>
      <c r="C42" s="225"/>
      <c r="D42" s="225"/>
      <c r="E42" s="225"/>
      <c r="F42" s="225"/>
      <c r="G42" s="225"/>
      <c r="H42" s="226"/>
      <c r="I42" s="70">
        <v>33</v>
      </c>
      <c r="J42" s="71"/>
      <c r="K42" s="72">
        <f>K43+K51+K58+K69</f>
        <v>505594029</v>
      </c>
      <c r="L42" s="73">
        <f>L43+L51+L58+L69</f>
        <v>614523997</v>
      </c>
    </row>
    <row r="43" spans="1:12" ht="12.75">
      <c r="A43" s="227" t="s">
        <v>109</v>
      </c>
      <c r="B43" s="228"/>
      <c r="C43" s="228"/>
      <c r="D43" s="228"/>
      <c r="E43" s="228"/>
      <c r="F43" s="228"/>
      <c r="G43" s="228"/>
      <c r="H43" s="229"/>
      <c r="I43" s="70">
        <v>34</v>
      </c>
      <c r="J43" s="71"/>
      <c r="K43" s="72">
        <f>K44+K45+K46+K47+K48+K49+K50</f>
        <v>159965110</v>
      </c>
      <c r="L43" s="73">
        <f>L44+L45+L46+L47+L48+L49+L50</f>
        <v>167516633</v>
      </c>
    </row>
    <row r="44" spans="1:12" ht="12.75">
      <c r="A44" s="230" t="s">
        <v>110</v>
      </c>
      <c r="B44" s="231"/>
      <c r="C44" s="231"/>
      <c r="D44" s="231"/>
      <c r="E44" s="231"/>
      <c r="F44" s="231"/>
      <c r="G44" s="231"/>
      <c r="H44" s="232"/>
      <c r="I44" s="70">
        <v>35</v>
      </c>
      <c r="J44" s="71"/>
      <c r="K44" s="74">
        <v>80967032</v>
      </c>
      <c r="L44" s="75">
        <v>81511625</v>
      </c>
    </row>
    <row r="45" spans="1:12" ht="12.75">
      <c r="A45" s="230" t="s">
        <v>111</v>
      </c>
      <c r="B45" s="231"/>
      <c r="C45" s="231"/>
      <c r="D45" s="231"/>
      <c r="E45" s="231"/>
      <c r="F45" s="231"/>
      <c r="G45" s="231"/>
      <c r="H45" s="232"/>
      <c r="I45" s="70">
        <v>36</v>
      </c>
      <c r="J45" s="71"/>
      <c r="K45" s="74">
        <v>0</v>
      </c>
      <c r="L45" s="75">
        <v>0</v>
      </c>
    </row>
    <row r="46" spans="1:12" ht="12.75">
      <c r="A46" s="230" t="s">
        <v>112</v>
      </c>
      <c r="B46" s="231"/>
      <c r="C46" s="231"/>
      <c r="D46" s="231"/>
      <c r="E46" s="231"/>
      <c r="F46" s="231"/>
      <c r="G46" s="231"/>
      <c r="H46" s="232"/>
      <c r="I46" s="70">
        <v>37</v>
      </c>
      <c r="J46" s="71"/>
      <c r="K46" s="74">
        <v>76321</v>
      </c>
      <c r="L46" s="75">
        <v>2407589</v>
      </c>
    </row>
    <row r="47" spans="1:12" ht="12.75">
      <c r="A47" s="230" t="s">
        <v>113</v>
      </c>
      <c r="B47" s="231"/>
      <c r="C47" s="231"/>
      <c r="D47" s="231"/>
      <c r="E47" s="231"/>
      <c r="F47" s="231"/>
      <c r="G47" s="231"/>
      <c r="H47" s="232"/>
      <c r="I47" s="70">
        <v>38</v>
      </c>
      <c r="J47" s="71"/>
      <c r="K47" s="74">
        <v>34355765</v>
      </c>
      <c r="L47" s="75">
        <v>45397687</v>
      </c>
    </row>
    <row r="48" spans="1:12" ht="12.75">
      <c r="A48" s="230" t="s">
        <v>114</v>
      </c>
      <c r="B48" s="231"/>
      <c r="C48" s="231"/>
      <c r="D48" s="231"/>
      <c r="E48" s="231"/>
      <c r="F48" s="231"/>
      <c r="G48" s="231"/>
      <c r="H48" s="232"/>
      <c r="I48" s="70">
        <v>39</v>
      </c>
      <c r="J48" s="71"/>
      <c r="K48" s="74">
        <v>39992575</v>
      </c>
      <c r="L48" s="75">
        <v>30105906</v>
      </c>
    </row>
    <row r="49" spans="1:12" ht="12.75">
      <c r="A49" s="230" t="s">
        <v>115</v>
      </c>
      <c r="B49" s="231"/>
      <c r="C49" s="231"/>
      <c r="D49" s="231"/>
      <c r="E49" s="231"/>
      <c r="F49" s="231"/>
      <c r="G49" s="231"/>
      <c r="H49" s="232"/>
      <c r="I49" s="70">
        <v>40</v>
      </c>
      <c r="J49" s="71"/>
      <c r="K49" s="74">
        <v>4573417</v>
      </c>
      <c r="L49" s="75">
        <v>8093826</v>
      </c>
    </row>
    <row r="50" spans="1:12" ht="12.75">
      <c r="A50" s="230" t="s">
        <v>116</v>
      </c>
      <c r="B50" s="231"/>
      <c r="C50" s="231"/>
      <c r="D50" s="231"/>
      <c r="E50" s="231"/>
      <c r="F50" s="231"/>
      <c r="G50" s="231"/>
      <c r="H50" s="232"/>
      <c r="I50" s="70">
        <v>41</v>
      </c>
      <c r="J50" s="71"/>
      <c r="K50" s="74">
        <v>0</v>
      </c>
      <c r="L50" s="75">
        <v>0</v>
      </c>
    </row>
    <row r="51" spans="1:12" ht="12.75">
      <c r="A51" s="227" t="s">
        <v>117</v>
      </c>
      <c r="B51" s="228"/>
      <c r="C51" s="228"/>
      <c r="D51" s="228"/>
      <c r="E51" s="228"/>
      <c r="F51" s="228"/>
      <c r="G51" s="228"/>
      <c r="H51" s="229"/>
      <c r="I51" s="70">
        <v>42</v>
      </c>
      <c r="J51" s="71"/>
      <c r="K51" s="72">
        <f>K52+K53+K54+K55+K56+K57</f>
        <v>137301119</v>
      </c>
      <c r="L51" s="73">
        <f>L52+L53+L54+L55+L56+L57</f>
        <v>155565767</v>
      </c>
    </row>
    <row r="52" spans="1:12" ht="12.75">
      <c r="A52" s="230" t="s">
        <v>118</v>
      </c>
      <c r="B52" s="231"/>
      <c r="C52" s="231"/>
      <c r="D52" s="231"/>
      <c r="E52" s="231"/>
      <c r="F52" s="231"/>
      <c r="G52" s="231"/>
      <c r="H52" s="232"/>
      <c r="I52" s="70">
        <v>43</v>
      </c>
      <c r="J52" s="71"/>
      <c r="K52" s="74">
        <v>39397202</v>
      </c>
      <c r="L52" s="75">
        <v>47866902</v>
      </c>
    </row>
    <row r="53" spans="1:12" ht="12.75">
      <c r="A53" s="230" t="s">
        <v>119</v>
      </c>
      <c r="B53" s="231"/>
      <c r="C53" s="231"/>
      <c r="D53" s="231"/>
      <c r="E53" s="231"/>
      <c r="F53" s="231"/>
      <c r="G53" s="231"/>
      <c r="H53" s="232"/>
      <c r="I53" s="70">
        <v>44</v>
      </c>
      <c r="J53" s="71"/>
      <c r="K53" s="74">
        <v>95067847</v>
      </c>
      <c r="L53" s="75">
        <v>103520478</v>
      </c>
    </row>
    <row r="54" spans="1:12" ht="12.75">
      <c r="A54" s="230" t="s">
        <v>120</v>
      </c>
      <c r="B54" s="231"/>
      <c r="C54" s="231"/>
      <c r="D54" s="231"/>
      <c r="E54" s="231"/>
      <c r="F54" s="231"/>
      <c r="G54" s="231"/>
      <c r="H54" s="232"/>
      <c r="I54" s="70">
        <v>45</v>
      </c>
      <c r="J54" s="71"/>
      <c r="K54" s="74">
        <v>0</v>
      </c>
      <c r="L54" s="75">
        <v>0</v>
      </c>
    </row>
    <row r="55" spans="1:12" ht="12.75">
      <c r="A55" s="230" t="s">
        <v>121</v>
      </c>
      <c r="B55" s="231"/>
      <c r="C55" s="231"/>
      <c r="D55" s="231"/>
      <c r="E55" s="231"/>
      <c r="F55" s="231"/>
      <c r="G55" s="231"/>
      <c r="H55" s="232"/>
      <c r="I55" s="70">
        <v>46</v>
      </c>
      <c r="J55" s="71"/>
      <c r="K55" s="74">
        <v>286583</v>
      </c>
      <c r="L55" s="75">
        <v>278684</v>
      </c>
    </row>
    <row r="56" spans="1:12" ht="12.75">
      <c r="A56" s="230" t="s">
        <v>122</v>
      </c>
      <c r="B56" s="231"/>
      <c r="C56" s="231"/>
      <c r="D56" s="231"/>
      <c r="E56" s="231"/>
      <c r="F56" s="231"/>
      <c r="G56" s="231"/>
      <c r="H56" s="232"/>
      <c r="I56" s="70">
        <v>47</v>
      </c>
      <c r="J56" s="71"/>
      <c r="K56" s="74">
        <v>2039193</v>
      </c>
      <c r="L56" s="75">
        <v>3319353</v>
      </c>
    </row>
    <row r="57" spans="1:12" ht="12.75">
      <c r="A57" s="230" t="s">
        <v>123</v>
      </c>
      <c r="B57" s="231"/>
      <c r="C57" s="231"/>
      <c r="D57" s="231"/>
      <c r="E57" s="231"/>
      <c r="F57" s="231"/>
      <c r="G57" s="231"/>
      <c r="H57" s="232"/>
      <c r="I57" s="70">
        <v>48</v>
      </c>
      <c r="J57" s="71"/>
      <c r="K57" s="74">
        <v>510294</v>
      </c>
      <c r="L57" s="75">
        <v>580350</v>
      </c>
    </row>
    <row r="58" spans="1:12" ht="12.75">
      <c r="A58" s="227" t="s">
        <v>124</v>
      </c>
      <c r="B58" s="228"/>
      <c r="C58" s="228"/>
      <c r="D58" s="228"/>
      <c r="E58" s="228"/>
      <c r="F58" s="228"/>
      <c r="G58" s="228"/>
      <c r="H58" s="229"/>
      <c r="I58" s="70">
        <v>49</v>
      </c>
      <c r="J58" s="71"/>
      <c r="K58" s="72">
        <f>K59+K60+K61+K62+K63+K64+K68</f>
        <v>192668834</v>
      </c>
      <c r="L58" s="73">
        <f>L59+L60+L61+L62+L63+L64+L68</f>
        <v>289723105</v>
      </c>
    </row>
    <row r="59" spans="1:12" ht="12.75">
      <c r="A59" s="230" t="s">
        <v>96</v>
      </c>
      <c r="B59" s="231"/>
      <c r="C59" s="231"/>
      <c r="D59" s="231"/>
      <c r="E59" s="231"/>
      <c r="F59" s="231"/>
      <c r="G59" s="231"/>
      <c r="H59" s="232"/>
      <c r="I59" s="70">
        <v>50</v>
      </c>
      <c r="J59" s="71"/>
      <c r="K59" s="74">
        <v>0</v>
      </c>
      <c r="L59" s="75">
        <v>0</v>
      </c>
    </row>
    <row r="60" spans="1:12" ht="12.75">
      <c r="A60" s="230" t="s">
        <v>97</v>
      </c>
      <c r="B60" s="231"/>
      <c r="C60" s="231"/>
      <c r="D60" s="231"/>
      <c r="E60" s="231"/>
      <c r="F60" s="231"/>
      <c r="G60" s="231"/>
      <c r="H60" s="232"/>
      <c r="I60" s="70">
        <v>51</v>
      </c>
      <c r="J60" s="71"/>
      <c r="K60" s="74">
        <v>184170938</v>
      </c>
      <c r="L60" s="75">
        <v>259298508</v>
      </c>
    </row>
    <row r="61" spans="1:12" ht="12.75">
      <c r="A61" s="230" t="s">
        <v>125</v>
      </c>
      <c r="B61" s="231"/>
      <c r="C61" s="231"/>
      <c r="D61" s="231"/>
      <c r="E61" s="231"/>
      <c r="F61" s="231"/>
      <c r="G61" s="231"/>
      <c r="H61" s="232"/>
      <c r="I61" s="70">
        <v>52</v>
      </c>
      <c r="J61" s="71"/>
      <c r="K61" s="74">
        <v>0</v>
      </c>
      <c r="L61" s="75">
        <v>0</v>
      </c>
    </row>
    <row r="62" spans="1:12" ht="12.75">
      <c r="A62" s="230" t="s">
        <v>99</v>
      </c>
      <c r="B62" s="231"/>
      <c r="C62" s="231"/>
      <c r="D62" s="231"/>
      <c r="E62" s="231"/>
      <c r="F62" s="231"/>
      <c r="G62" s="231"/>
      <c r="H62" s="232"/>
      <c r="I62" s="70">
        <v>53</v>
      </c>
      <c r="J62" s="71"/>
      <c r="K62" s="74">
        <v>1722832</v>
      </c>
      <c r="L62" s="75">
        <v>24055841</v>
      </c>
    </row>
    <row r="63" spans="1:12" ht="12.75">
      <c r="A63" s="230" t="s">
        <v>126</v>
      </c>
      <c r="B63" s="231"/>
      <c r="C63" s="231"/>
      <c r="D63" s="231"/>
      <c r="E63" s="231"/>
      <c r="F63" s="231"/>
      <c r="G63" s="231"/>
      <c r="H63" s="232"/>
      <c r="I63" s="70">
        <v>54</v>
      </c>
      <c r="J63" s="71"/>
      <c r="K63" s="74">
        <v>6775064</v>
      </c>
      <c r="L63" s="75">
        <v>6368756</v>
      </c>
    </row>
    <row r="64" spans="1:12" ht="12.75">
      <c r="A64" s="230" t="s">
        <v>101</v>
      </c>
      <c r="B64" s="231"/>
      <c r="C64" s="231"/>
      <c r="D64" s="231"/>
      <c r="E64" s="231"/>
      <c r="F64" s="231"/>
      <c r="G64" s="231"/>
      <c r="H64" s="232"/>
      <c r="I64" s="70">
        <v>55</v>
      </c>
      <c r="J64" s="71"/>
      <c r="K64" s="74">
        <v>0</v>
      </c>
      <c r="L64" s="75">
        <v>0</v>
      </c>
    </row>
    <row r="68" spans="1:12" s="1" customFormat="1" ht="13.5" customHeight="1">
      <c r="A68" s="230" t="s">
        <v>127</v>
      </c>
      <c r="B68" s="231"/>
      <c r="C68" s="231"/>
      <c r="D68" s="231"/>
      <c r="E68" s="231"/>
      <c r="F68" s="231"/>
      <c r="G68" s="231"/>
      <c r="H68" s="232"/>
      <c r="I68" s="70">
        <v>56</v>
      </c>
      <c r="J68" s="71"/>
      <c r="K68" s="74">
        <v>0</v>
      </c>
      <c r="L68" s="75">
        <v>0</v>
      </c>
    </row>
    <row r="69" spans="1:12" s="1" customFormat="1" ht="13.5" customHeight="1">
      <c r="A69" s="227" t="s">
        <v>128</v>
      </c>
      <c r="B69" s="228"/>
      <c r="C69" s="228"/>
      <c r="D69" s="228"/>
      <c r="E69" s="228"/>
      <c r="F69" s="228"/>
      <c r="G69" s="228"/>
      <c r="H69" s="229"/>
      <c r="I69" s="70">
        <v>57</v>
      </c>
      <c r="J69" s="71"/>
      <c r="K69" s="74">
        <v>15658966</v>
      </c>
      <c r="L69" s="75">
        <v>1718492</v>
      </c>
    </row>
    <row r="70" spans="1:12" s="1" customFormat="1" ht="13.5" customHeight="1">
      <c r="A70" s="224" t="s">
        <v>129</v>
      </c>
      <c r="B70" s="225"/>
      <c r="C70" s="225"/>
      <c r="D70" s="225"/>
      <c r="E70" s="225"/>
      <c r="F70" s="225"/>
      <c r="G70" s="225"/>
      <c r="H70" s="226"/>
      <c r="I70" s="70">
        <v>58</v>
      </c>
      <c r="J70" s="71"/>
      <c r="K70" s="74">
        <v>1401805</v>
      </c>
      <c r="L70" s="75">
        <v>10459822</v>
      </c>
    </row>
    <row r="71" spans="1:12" s="1" customFormat="1" ht="13.5" customHeight="1">
      <c r="A71" s="224" t="s">
        <v>130</v>
      </c>
      <c r="B71" s="225"/>
      <c r="C71" s="225"/>
      <c r="D71" s="225"/>
      <c r="E71" s="225"/>
      <c r="F71" s="225"/>
      <c r="G71" s="225"/>
      <c r="H71" s="226"/>
      <c r="I71" s="70">
        <v>59</v>
      </c>
      <c r="J71" s="71"/>
      <c r="K71" s="74">
        <v>0</v>
      </c>
      <c r="L71" s="75">
        <v>0</v>
      </c>
    </row>
    <row r="72" spans="1:13" s="1" customFormat="1" ht="13.5" customHeight="1">
      <c r="A72" s="224" t="s">
        <v>131</v>
      </c>
      <c r="B72" s="225"/>
      <c r="C72" s="225"/>
      <c r="D72" s="225"/>
      <c r="E72" s="225"/>
      <c r="F72" s="225"/>
      <c r="G72" s="225"/>
      <c r="H72" s="226"/>
      <c r="I72" s="70">
        <v>60</v>
      </c>
      <c r="J72" s="71"/>
      <c r="K72" s="72">
        <f>K10+K11+K42+K70+K71</f>
        <v>962476295</v>
      </c>
      <c r="L72" s="73">
        <f>L10+L11+L42+L70+L71</f>
        <v>1076140178</v>
      </c>
      <c r="M72" s="119"/>
    </row>
    <row r="73" spans="1:12" s="1" customFormat="1" ht="13.5" customHeight="1">
      <c r="A73" s="244" t="s">
        <v>132</v>
      </c>
      <c r="B73" s="245"/>
      <c r="C73" s="245"/>
      <c r="D73" s="245"/>
      <c r="E73" s="245"/>
      <c r="F73" s="245"/>
      <c r="G73" s="245"/>
      <c r="H73" s="246"/>
      <c r="I73" s="76">
        <v>61</v>
      </c>
      <c r="J73" s="77"/>
      <c r="K73" s="74"/>
      <c r="L73" s="75"/>
    </row>
    <row r="74" spans="1:12" s="1" customFormat="1" ht="13.5" customHeight="1">
      <c r="A74" s="218" t="s">
        <v>133</v>
      </c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8"/>
    </row>
    <row r="75" spans="1:12" s="1" customFormat="1" ht="13.5" customHeight="1">
      <c r="A75" s="221" t="s">
        <v>134</v>
      </c>
      <c r="B75" s="222"/>
      <c r="C75" s="222"/>
      <c r="D75" s="222"/>
      <c r="E75" s="222"/>
      <c r="F75" s="222"/>
      <c r="G75" s="222"/>
      <c r="H75" s="223"/>
      <c r="I75" s="66">
        <v>62</v>
      </c>
      <c r="J75" s="67"/>
      <c r="K75" s="72">
        <f>K76+K77+K78+K84+K85+K86+K87-K88+K89</f>
        <v>542625834</v>
      </c>
      <c r="L75" s="73">
        <f>L76+L77+L78+L84+L85+L86+L87-L88+L89</f>
        <v>530718760</v>
      </c>
    </row>
    <row r="76" spans="1:12" s="1" customFormat="1" ht="13.5" customHeight="1">
      <c r="A76" s="227" t="s">
        <v>135</v>
      </c>
      <c r="B76" s="228"/>
      <c r="C76" s="228"/>
      <c r="D76" s="228"/>
      <c r="E76" s="228"/>
      <c r="F76" s="228"/>
      <c r="G76" s="228"/>
      <c r="H76" s="229"/>
      <c r="I76" s="70">
        <v>63</v>
      </c>
      <c r="J76" s="71"/>
      <c r="K76" s="74">
        <v>83664600</v>
      </c>
      <c r="L76" s="75">
        <v>83664600</v>
      </c>
    </row>
    <row r="77" spans="1:12" s="1" customFormat="1" ht="13.5" customHeight="1">
      <c r="A77" s="227" t="s">
        <v>136</v>
      </c>
      <c r="B77" s="228"/>
      <c r="C77" s="228"/>
      <c r="D77" s="228"/>
      <c r="E77" s="228"/>
      <c r="F77" s="228"/>
      <c r="G77" s="228"/>
      <c r="H77" s="229"/>
      <c r="I77" s="70">
        <v>64</v>
      </c>
      <c r="J77" s="71"/>
      <c r="K77" s="74">
        <v>0</v>
      </c>
      <c r="L77" s="75">
        <v>0</v>
      </c>
    </row>
    <row r="78" spans="1:12" s="1" customFormat="1" ht="13.5" customHeight="1">
      <c r="A78" s="227" t="s">
        <v>137</v>
      </c>
      <c r="B78" s="228"/>
      <c r="C78" s="228"/>
      <c r="D78" s="228"/>
      <c r="E78" s="228"/>
      <c r="F78" s="228"/>
      <c r="G78" s="228"/>
      <c r="H78" s="229"/>
      <c r="I78" s="70">
        <v>65</v>
      </c>
      <c r="J78" s="71"/>
      <c r="K78" s="72">
        <f>K79+K80+-K81+K82+K83</f>
        <v>48872346</v>
      </c>
      <c r="L78" s="73">
        <f>L79+L80+-L81+L82+L83</f>
        <v>48872346</v>
      </c>
    </row>
    <row r="79" spans="1:12" s="1" customFormat="1" ht="13.5" customHeight="1">
      <c r="A79" s="230" t="s">
        <v>138</v>
      </c>
      <c r="B79" s="231"/>
      <c r="C79" s="231"/>
      <c r="D79" s="231"/>
      <c r="E79" s="231"/>
      <c r="F79" s="231"/>
      <c r="G79" s="231"/>
      <c r="H79" s="232"/>
      <c r="I79" s="70">
        <v>66</v>
      </c>
      <c r="J79" s="71"/>
      <c r="K79" s="74">
        <v>4183230</v>
      </c>
      <c r="L79" s="75">
        <v>4183230</v>
      </c>
    </row>
    <row r="80" spans="1:12" s="1" customFormat="1" ht="13.5" customHeight="1">
      <c r="A80" s="230" t="s">
        <v>139</v>
      </c>
      <c r="B80" s="231"/>
      <c r="C80" s="231"/>
      <c r="D80" s="231"/>
      <c r="E80" s="231"/>
      <c r="F80" s="231"/>
      <c r="G80" s="231"/>
      <c r="H80" s="232"/>
      <c r="I80" s="70">
        <v>67</v>
      </c>
      <c r="J80" s="71"/>
      <c r="K80" s="74"/>
      <c r="L80" s="75">
        <v>0</v>
      </c>
    </row>
    <row r="81" spans="1:12" s="1" customFormat="1" ht="13.5" customHeight="1">
      <c r="A81" s="230" t="s">
        <v>140</v>
      </c>
      <c r="B81" s="231"/>
      <c r="C81" s="231"/>
      <c r="D81" s="231"/>
      <c r="E81" s="231"/>
      <c r="F81" s="231"/>
      <c r="G81" s="231"/>
      <c r="H81" s="232"/>
      <c r="I81" s="70">
        <v>68</v>
      </c>
      <c r="J81" s="71"/>
      <c r="K81" s="74"/>
      <c r="L81" s="75">
        <v>0</v>
      </c>
    </row>
    <row r="82" spans="1:12" s="1" customFormat="1" ht="13.5" customHeight="1">
      <c r="A82" s="230" t="s">
        <v>141</v>
      </c>
      <c r="B82" s="231"/>
      <c r="C82" s="231"/>
      <c r="D82" s="231"/>
      <c r="E82" s="231"/>
      <c r="F82" s="231"/>
      <c r="G82" s="231"/>
      <c r="H82" s="232"/>
      <c r="I82" s="70">
        <v>69</v>
      </c>
      <c r="J82" s="71"/>
      <c r="K82" s="74"/>
      <c r="L82" s="75">
        <v>0</v>
      </c>
    </row>
    <row r="83" spans="1:12" s="1" customFormat="1" ht="13.5" customHeight="1">
      <c r="A83" s="230" t="s">
        <v>142</v>
      </c>
      <c r="B83" s="231"/>
      <c r="C83" s="231"/>
      <c r="D83" s="231"/>
      <c r="E83" s="231"/>
      <c r="F83" s="231"/>
      <c r="G83" s="231"/>
      <c r="H83" s="232"/>
      <c r="I83" s="70">
        <v>70</v>
      </c>
      <c r="J83" s="71"/>
      <c r="K83" s="74">
        <v>44689116</v>
      </c>
      <c r="L83" s="75">
        <v>44689116</v>
      </c>
    </row>
    <row r="84" spans="1:12" s="1" customFormat="1" ht="13.5" customHeight="1">
      <c r="A84" s="227" t="s">
        <v>143</v>
      </c>
      <c r="B84" s="228"/>
      <c r="C84" s="228"/>
      <c r="D84" s="228"/>
      <c r="E84" s="228"/>
      <c r="F84" s="228"/>
      <c r="G84" s="228"/>
      <c r="H84" s="229"/>
      <c r="I84" s="70">
        <v>71</v>
      </c>
      <c r="J84" s="71"/>
      <c r="K84" s="74">
        <v>46002699</v>
      </c>
      <c r="L84" s="75">
        <v>46002699</v>
      </c>
    </row>
    <row r="85" spans="1:12" s="1" customFormat="1" ht="13.5" customHeight="1">
      <c r="A85" s="227" t="s">
        <v>144</v>
      </c>
      <c r="B85" s="228"/>
      <c r="C85" s="228"/>
      <c r="D85" s="228"/>
      <c r="E85" s="228"/>
      <c r="F85" s="228"/>
      <c r="G85" s="228"/>
      <c r="H85" s="229"/>
      <c r="I85" s="70">
        <v>72</v>
      </c>
      <c r="J85" s="71"/>
      <c r="K85" s="74">
        <v>274654464</v>
      </c>
      <c r="L85" s="75">
        <v>364086189</v>
      </c>
    </row>
    <row r="86" spans="1:12" s="1" customFormat="1" ht="13.5" customHeight="1">
      <c r="A86" s="227" t="s">
        <v>145</v>
      </c>
      <c r="B86" s="228"/>
      <c r="C86" s="228"/>
      <c r="D86" s="228"/>
      <c r="E86" s="228"/>
      <c r="F86" s="228"/>
      <c r="G86" s="228"/>
      <c r="H86" s="229"/>
      <c r="I86" s="70">
        <v>73</v>
      </c>
      <c r="J86" s="71"/>
      <c r="K86" s="74">
        <v>0</v>
      </c>
      <c r="L86" s="75">
        <v>0</v>
      </c>
    </row>
    <row r="87" spans="1:12" s="1" customFormat="1" ht="13.5" customHeight="1">
      <c r="A87" s="227" t="s">
        <v>146</v>
      </c>
      <c r="B87" s="228"/>
      <c r="C87" s="228"/>
      <c r="D87" s="228"/>
      <c r="E87" s="228"/>
      <c r="F87" s="228"/>
      <c r="G87" s="228"/>
      <c r="H87" s="229"/>
      <c r="I87" s="70">
        <v>74</v>
      </c>
      <c r="J87" s="71"/>
      <c r="K87" s="74">
        <v>89431725</v>
      </c>
      <c r="L87" s="75">
        <v>0</v>
      </c>
    </row>
    <row r="88" spans="1:12" s="1" customFormat="1" ht="13.5" customHeight="1">
      <c r="A88" s="227" t="s">
        <v>147</v>
      </c>
      <c r="B88" s="228"/>
      <c r="C88" s="228"/>
      <c r="D88" s="228"/>
      <c r="E88" s="228"/>
      <c r="F88" s="228"/>
      <c r="G88" s="228"/>
      <c r="H88" s="229"/>
      <c r="I88" s="70">
        <v>75</v>
      </c>
      <c r="J88" s="71"/>
      <c r="K88" s="74">
        <v>0</v>
      </c>
      <c r="L88" s="75">
        <v>11907074</v>
      </c>
    </row>
    <row r="89" spans="1:12" s="1" customFormat="1" ht="13.5" customHeight="1">
      <c r="A89" s="227" t="s">
        <v>148</v>
      </c>
      <c r="B89" s="228"/>
      <c r="C89" s="228"/>
      <c r="D89" s="228"/>
      <c r="E89" s="228"/>
      <c r="F89" s="228"/>
      <c r="G89" s="228"/>
      <c r="H89" s="229"/>
      <c r="I89" s="70">
        <v>76</v>
      </c>
      <c r="J89" s="71"/>
      <c r="K89" s="74">
        <v>0</v>
      </c>
      <c r="L89" s="75">
        <v>0</v>
      </c>
    </row>
    <row r="90" spans="1:12" s="1" customFormat="1" ht="13.5" customHeight="1">
      <c r="A90" s="224" t="s">
        <v>149</v>
      </c>
      <c r="B90" s="225"/>
      <c r="C90" s="225"/>
      <c r="D90" s="225"/>
      <c r="E90" s="225"/>
      <c r="F90" s="225"/>
      <c r="G90" s="225"/>
      <c r="H90" s="226"/>
      <c r="I90" s="70">
        <v>77</v>
      </c>
      <c r="J90" s="71"/>
      <c r="K90" s="72">
        <f>K91+K92+K93</f>
        <v>0</v>
      </c>
      <c r="L90" s="73">
        <f>L91+L92+L93</f>
        <v>0</v>
      </c>
    </row>
    <row r="91" spans="1:12" s="1" customFormat="1" ht="13.5" customHeight="1">
      <c r="A91" s="230" t="s">
        <v>150</v>
      </c>
      <c r="B91" s="231"/>
      <c r="C91" s="231"/>
      <c r="D91" s="231"/>
      <c r="E91" s="231"/>
      <c r="F91" s="231"/>
      <c r="G91" s="231"/>
      <c r="H91" s="232"/>
      <c r="I91" s="70">
        <v>78</v>
      </c>
      <c r="J91" s="71"/>
      <c r="K91" s="74">
        <v>0</v>
      </c>
      <c r="L91" s="75">
        <v>0</v>
      </c>
    </row>
    <row r="92" spans="1:12" s="1" customFormat="1" ht="13.5" customHeight="1">
      <c r="A92" s="230" t="s">
        <v>151</v>
      </c>
      <c r="B92" s="231"/>
      <c r="C92" s="231"/>
      <c r="D92" s="231"/>
      <c r="E92" s="231"/>
      <c r="F92" s="231"/>
      <c r="G92" s="231"/>
      <c r="H92" s="232"/>
      <c r="I92" s="70">
        <v>79</v>
      </c>
      <c r="J92" s="71"/>
      <c r="K92" s="74">
        <v>0</v>
      </c>
      <c r="L92" s="75">
        <v>0</v>
      </c>
    </row>
    <row r="93" spans="1:12" s="1" customFormat="1" ht="13.5" customHeight="1">
      <c r="A93" s="230" t="s">
        <v>152</v>
      </c>
      <c r="B93" s="231"/>
      <c r="C93" s="231"/>
      <c r="D93" s="231"/>
      <c r="E93" s="231"/>
      <c r="F93" s="231"/>
      <c r="G93" s="231"/>
      <c r="H93" s="232"/>
      <c r="I93" s="70">
        <v>80</v>
      </c>
      <c r="J93" s="71"/>
      <c r="K93" s="74">
        <v>0</v>
      </c>
      <c r="L93" s="75">
        <v>0</v>
      </c>
    </row>
    <row r="94" spans="1:12" s="1" customFormat="1" ht="13.5" customHeight="1">
      <c r="A94" s="224" t="s">
        <v>153</v>
      </c>
      <c r="B94" s="225"/>
      <c r="C94" s="225"/>
      <c r="D94" s="225"/>
      <c r="E94" s="225"/>
      <c r="F94" s="225"/>
      <c r="G94" s="225"/>
      <c r="H94" s="226"/>
      <c r="I94" s="70">
        <v>81</v>
      </c>
      <c r="J94" s="71"/>
      <c r="K94" s="72">
        <f>K95+K96+K97+K98+K99+K100+K101+K102</f>
        <v>117796414</v>
      </c>
      <c r="L94" s="73">
        <f>L95+L96+L97+L98+L99+L100+L101+L102</f>
        <v>119956181</v>
      </c>
    </row>
    <row r="95" spans="1:12" s="1" customFormat="1" ht="13.5" customHeight="1">
      <c r="A95" s="230" t="s">
        <v>154</v>
      </c>
      <c r="B95" s="231"/>
      <c r="C95" s="231"/>
      <c r="D95" s="231"/>
      <c r="E95" s="231"/>
      <c r="F95" s="231"/>
      <c r="G95" s="231"/>
      <c r="H95" s="232"/>
      <c r="I95" s="70">
        <v>82</v>
      </c>
      <c r="J95" s="71"/>
      <c r="K95" s="74">
        <v>117499670</v>
      </c>
      <c r="L95" s="75">
        <v>119630390</v>
      </c>
    </row>
    <row r="96" spans="1:12" s="1" customFormat="1" ht="13.5" customHeight="1">
      <c r="A96" s="230" t="s">
        <v>155</v>
      </c>
      <c r="B96" s="231"/>
      <c r="C96" s="231"/>
      <c r="D96" s="231"/>
      <c r="E96" s="231"/>
      <c r="F96" s="231"/>
      <c r="G96" s="231"/>
      <c r="H96" s="232"/>
      <c r="I96" s="70">
        <v>83</v>
      </c>
      <c r="J96" s="71"/>
      <c r="K96" s="74">
        <v>0</v>
      </c>
      <c r="L96" s="75">
        <v>0</v>
      </c>
    </row>
    <row r="97" spans="1:12" s="1" customFormat="1" ht="13.5" customHeight="1">
      <c r="A97" s="230" t="s">
        <v>156</v>
      </c>
      <c r="B97" s="231"/>
      <c r="C97" s="231"/>
      <c r="D97" s="231"/>
      <c r="E97" s="231"/>
      <c r="F97" s="231"/>
      <c r="G97" s="231"/>
      <c r="H97" s="232"/>
      <c r="I97" s="70">
        <v>84</v>
      </c>
      <c r="J97" s="71"/>
      <c r="K97" s="74">
        <v>296744</v>
      </c>
      <c r="L97" s="75">
        <v>325791</v>
      </c>
    </row>
    <row r="98" spans="1:12" s="1" customFormat="1" ht="13.5" customHeight="1">
      <c r="A98" s="230" t="s">
        <v>157</v>
      </c>
      <c r="B98" s="231"/>
      <c r="C98" s="231"/>
      <c r="D98" s="231"/>
      <c r="E98" s="231"/>
      <c r="F98" s="231"/>
      <c r="G98" s="231"/>
      <c r="H98" s="232"/>
      <c r="I98" s="70">
        <v>85</v>
      </c>
      <c r="J98" s="71"/>
      <c r="K98" s="74">
        <v>0</v>
      </c>
      <c r="L98" s="75">
        <v>0</v>
      </c>
    </row>
    <row r="99" spans="1:12" s="1" customFormat="1" ht="13.5" customHeight="1">
      <c r="A99" s="230" t="s">
        <v>158</v>
      </c>
      <c r="B99" s="231"/>
      <c r="C99" s="231"/>
      <c r="D99" s="231"/>
      <c r="E99" s="231"/>
      <c r="F99" s="231"/>
      <c r="G99" s="231"/>
      <c r="H99" s="232"/>
      <c r="I99" s="70">
        <v>86</v>
      </c>
      <c r="J99" s="71"/>
      <c r="K99" s="74">
        <v>0</v>
      </c>
      <c r="L99" s="75">
        <v>0</v>
      </c>
    </row>
    <row r="100" spans="1:12" s="1" customFormat="1" ht="13.5" customHeight="1">
      <c r="A100" s="230" t="s">
        <v>159</v>
      </c>
      <c r="B100" s="231"/>
      <c r="C100" s="231"/>
      <c r="D100" s="231"/>
      <c r="E100" s="231"/>
      <c r="F100" s="231"/>
      <c r="G100" s="231"/>
      <c r="H100" s="232"/>
      <c r="I100" s="70">
        <v>87</v>
      </c>
      <c r="J100" s="71"/>
      <c r="K100" s="74">
        <v>0</v>
      </c>
      <c r="L100" s="75">
        <v>0</v>
      </c>
    </row>
    <row r="101" spans="1:12" s="1" customFormat="1" ht="13.5" customHeight="1">
      <c r="A101" s="230" t="s">
        <v>160</v>
      </c>
      <c r="B101" s="231"/>
      <c r="C101" s="231"/>
      <c r="D101" s="231"/>
      <c r="E101" s="231"/>
      <c r="F101" s="231"/>
      <c r="G101" s="231"/>
      <c r="H101" s="232"/>
      <c r="I101" s="70">
        <v>88</v>
      </c>
      <c r="J101" s="71"/>
      <c r="K101" s="74">
        <v>0</v>
      </c>
      <c r="L101" s="75">
        <v>0</v>
      </c>
    </row>
    <row r="102" spans="1:12" s="1" customFormat="1" ht="13.5" customHeight="1">
      <c r="A102" s="230" t="s">
        <v>161</v>
      </c>
      <c r="B102" s="231"/>
      <c r="C102" s="231"/>
      <c r="D102" s="231"/>
      <c r="E102" s="231"/>
      <c r="F102" s="231"/>
      <c r="G102" s="231"/>
      <c r="H102" s="232"/>
      <c r="I102" s="70">
        <v>89</v>
      </c>
      <c r="J102" s="71"/>
      <c r="K102" s="74">
        <v>0</v>
      </c>
      <c r="L102" s="75">
        <v>0</v>
      </c>
    </row>
    <row r="103" spans="1:12" s="1" customFormat="1" ht="13.5" customHeight="1">
      <c r="A103" s="224" t="s">
        <v>162</v>
      </c>
      <c r="B103" s="225"/>
      <c r="C103" s="225"/>
      <c r="D103" s="225"/>
      <c r="E103" s="225"/>
      <c r="F103" s="225"/>
      <c r="G103" s="225"/>
      <c r="H103" s="226"/>
      <c r="I103" s="70">
        <v>90</v>
      </c>
      <c r="J103" s="71"/>
      <c r="K103" s="72">
        <f>K104+K105+K106+K107+K108+K109+K110+K111+K112+K113+K114</f>
        <v>301843078</v>
      </c>
      <c r="L103" s="73">
        <f>L104+L105+L106+L107+L108+L109+L110+L111+L112+L113+L114</f>
        <v>425465237</v>
      </c>
    </row>
    <row r="104" spans="1:12" s="1" customFormat="1" ht="13.5" customHeight="1">
      <c r="A104" s="230" t="s">
        <v>154</v>
      </c>
      <c r="B104" s="231"/>
      <c r="C104" s="231"/>
      <c r="D104" s="231"/>
      <c r="E104" s="231"/>
      <c r="F104" s="231"/>
      <c r="G104" s="231"/>
      <c r="H104" s="232"/>
      <c r="I104" s="70">
        <v>91</v>
      </c>
      <c r="J104" s="71"/>
      <c r="K104" s="74">
        <v>107901511</v>
      </c>
      <c r="L104" s="75">
        <v>190061429</v>
      </c>
    </row>
    <row r="105" spans="1:12" s="1" customFormat="1" ht="13.5" customHeight="1">
      <c r="A105" s="230" t="s">
        <v>155</v>
      </c>
      <c r="B105" s="231"/>
      <c r="C105" s="231"/>
      <c r="D105" s="231"/>
      <c r="E105" s="231"/>
      <c r="F105" s="231"/>
      <c r="G105" s="231"/>
      <c r="H105" s="232"/>
      <c r="I105" s="70">
        <v>92</v>
      </c>
      <c r="J105" s="71"/>
      <c r="K105" s="74">
        <v>0</v>
      </c>
      <c r="L105" s="75">
        <v>7500000</v>
      </c>
    </row>
    <row r="106" spans="1:12" s="1" customFormat="1" ht="13.5" customHeight="1">
      <c r="A106" s="230" t="s">
        <v>156</v>
      </c>
      <c r="B106" s="231"/>
      <c r="C106" s="231"/>
      <c r="D106" s="231"/>
      <c r="E106" s="231"/>
      <c r="F106" s="231"/>
      <c r="G106" s="231"/>
      <c r="H106" s="232"/>
      <c r="I106" s="70">
        <v>93</v>
      </c>
      <c r="J106" s="71"/>
      <c r="K106" s="74">
        <v>18325319</v>
      </c>
      <c r="L106" s="75">
        <v>38179062</v>
      </c>
    </row>
    <row r="107" spans="1:12" s="1" customFormat="1" ht="13.5" customHeight="1">
      <c r="A107" s="230" t="s">
        <v>157</v>
      </c>
      <c r="B107" s="231"/>
      <c r="C107" s="231"/>
      <c r="D107" s="231"/>
      <c r="E107" s="231"/>
      <c r="F107" s="231"/>
      <c r="G107" s="231"/>
      <c r="H107" s="232"/>
      <c r="I107" s="70">
        <v>94</v>
      </c>
      <c r="J107" s="71"/>
      <c r="K107" s="74">
        <v>425011</v>
      </c>
      <c r="L107" s="75">
        <v>423490</v>
      </c>
    </row>
    <row r="108" spans="1:12" s="1" customFormat="1" ht="13.5" customHeight="1">
      <c r="A108" s="230" t="s">
        <v>158</v>
      </c>
      <c r="B108" s="231"/>
      <c r="C108" s="231"/>
      <c r="D108" s="231"/>
      <c r="E108" s="231"/>
      <c r="F108" s="231"/>
      <c r="G108" s="231"/>
      <c r="H108" s="232"/>
      <c r="I108" s="70">
        <v>95</v>
      </c>
      <c r="J108" s="71"/>
      <c r="K108" s="74">
        <v>146799796</v>
      </c>
      <c r="L108" s="75">
        <v>166916676</v>
      </c>
    </row>
    <row r="109" spans="1:12" s="1" customFormat="1" ht="13.5" customHeight="1">
      <c r="A109" s="230" t="s">
        <v>159</v>
      </c>
      <c r="B109" s="231"/>
      <c r="C109" s="231"/>
      <c r="D109" s="231"/>
      <c r="E109" s="231"/>
      <c r="F109" s="231"/>
      <c r="G109" s="231"/>
      <c r="H109" s="232"/>
      <c r="I109" s="70">
        <v>96</v>
      </c>
      <c r="J109" s="71"/>
      <c r="K109" s="74">
        <v>0</v>
      </c>
      <c r="L109" s="75">
        <v>0</v>
      </c>
    </row>
    <row r="110" spans="1:12" s="1" customFormat="1" ht="13.5" customHeight="1">
      <c r="A110" s="230" t="s">
        <v>163</v>
      </c>
      <c r="B110" s="231"/>
      <c r="C110" s="231"/>
      <c r="D110" s="231"/>
      <c r="E110" s="231"/>
      <c r="F110" s="231"/>
      <c r="G110" s="231"/>
      <c r="H110" s="232"/>
      <c r="I110" s="70">
        <v>97</v>
      </c>
      <c r="J110" s="71"/>
      <c r="K110" s="74">
        <v>6498541</v>
      </c>
      <c r="L110" s="75">
        <v>6462388</v>
      </c>
    </row>
    <row r="111" spans="1:12" s="1" customFormat="1" ht="13.5" customHeight="1">
      <c r="A111" s="230" t="s">
        <v>164</v>
      </c>
      <c r="B111" s="231"/>
      <c r="C111" s="231"/>
      <c r="D111" s="231"/>
      <c r="E111" s="231"/>
      <c r="F111" s="231"/>
      <c r="G111" s="231"/>
      <c r="H111" s="232"/>
      <c r="I111" s="70">
        <v>98</v>
      </c>
      <c r="J111" s="71"/>
      <c r="K111" s="74">
        <v>21557527</v>
      </c>
      <c r="L111" s="75">
        <v>15591374</v>
      </c>
    </row>
    <row r="112" spans="1:12" s="1" customFormat="1" ht="13.5" customHeight="1">
      <c r="A112" s="230" t="s">
        <v>165</v>
      </c>
      <c r="B112" s="231"/>
      <c r="C112" s="231"/>
      <c r="D112" s="231"/>
      <c r="E112" s="231"/>
      <c r="F112" s="231"/>
      <c r="G112" s="231"/>
      <c r="H112" s="232"/>
      <c r="I112" s="70">
        <v>99</v>
      </c>
      <c r="J112" s="71"/>
      <c r="K112" s="74">
        <v>182873</v>
      </c>
      <c r="L112" s="75">
        <v>182873</v>
      </c>
    </row>
    <row r="113" spans="1:12" s="1" customFormat="1" ht="13.5" customHeight="1">
      <c r="A113" s="230" t="s">
        <v>166</v>
      </c>
      <c r="B113" s="231"/>
      <c r="C113" s="231"/>
      <c r="D113" s="231"/>
      <c r="E113" s="231"/>
      <c r="F113" s="231"/>
      <c r="G113" s="231"/>
      <c r="H113" s="232"/>
      <c r="I113" s="70">
        <v>100</v>
      </c>
      <c r="J113" s="71"/>
      <c r="K113" s="74">
        <v>0</v>
      </c>
      <c r="L113" s="75">
        <v>0</v>
      </c>
    </row>
    <row r="114" spans="1:12" s="1" customFormat="1" ht="13.5" customHeight="1">
      <c r="A114" s="230" t="s">
        <v>167</v>
      </c>
      <c r="B114" s="231"/>
      <c r="C114" s="231"/>
      <c r="D114" s="231"/>
      <c r="E114" s="231"/>
      <c r="F114" s="231"/>
      <c r="G114" s="231"/>
      <c r="H114" s="232"/>
      <c r="I114" s="70">
        <v>101</v>
      </c>
      <c r="J114" s="71"/>
      <c r="K114" s="74">
        <v>152500</v>
      </c>
      <c r="L114" s="75">
        <v>147945</v>
      </c>
    </row>
    <row r="115" spans="1:12" s="1" customFormat="1" ht="13.5" customHeight="1">
      <c r="A115" s="224" t="s">
        <v>168</v>
      </c>
      <c r="B115" s="225"/>
      <c r="C115" s="225"/>
      <c r="D115" s="225"/>
      <c r="E115" s="225"/>
      <c r="F115" s="225"/>
      <c r="G115" s="225"/>
      <c r="H115" s="226"/>
      <c r="I115" s="70">
        <v>102</v>
      </c>
      <c r="J115" s="71"/>
      <c r="K115" s="74">
        <v>210969</v>
      </c>
      <c r="L115" s="75">
        <v>0</v>
      </c>
    </row>
    <row r="116" spans="1:13" s="1" customFormat="1" ht="13.5" customHeight="1">
      <c r="A116" s="224" t="s">
        <v>169</v>
      </c>
      <c r="B116" s="225"/>
      <c r="C116" s="225"/>
      <c r="D116" s="225"/>
      <c r="E116" s="225"/>
      <c r="F116" s="225"/>
      <c r="G116" s="225"/>
      <c r="H116" s="226"/>
      <c r="I116" s="70">
        <v>103</v>
      </c>
      <c r="J116" s="71"/>
      <c r="K116" s="72">
        <f>K75+K90+K94+K103+K115</f>
        <v>962476295</v>
      </c>
      <c r="L116" s="73">
        <f>L75+L90+L94+L103+L115</f>
        <v>1076140178</v>
      </c>
      <c r="M116" s="119"/>
    </row>
    <row r="117" spans="1:12" s="1" customFormat="1" ht="13.5" customHeight="1">
      <c r="A117" s="233" t="s">
        <v>132</v>
      </c>
      <c r="B117" s="234"/>
      <c r="C117" s="234"/>
      <c r="D117" s="234"/>
      <c r="E117" s="234"/>
      <c r="F117" s="234"/>
      <c r="G117" s="234"/>
      <c r="H117" s="235"/>
      <c r="I117" s="76">
        <v>104</v>
      </c>
      <c r="J117" s="71"/>
      <c r="K117" s="78"/>
      <c r="L117" s="79"/>
    </row>
    <row r="118" spans="1:12" ht="12.75">
      <c r="A118" s="218" t="s">
        <v>170</v>
      </c>
      <c r="B118" s="236"/>
      <c r="C118" s="236"/>
      <c r="D118" s="236"/>
      <c r="E118" s="236"/>
      <c r="F118" s="236"/>
      <c r="G118" s="236"/>
      <c r="H118" s="236"/>
      <c r="I118" s="219"/>
      <c r="J118" s="219"/>
      <c r="K118" s="219"/>
      <c r="L118" s="220"/>
    </row>
    <row r="119" spans="1:12" ht="12.75">
      <c r="A119" s="237" t="s">
        <v>171</v>
      </c>
      <c r="B119" s="238"/>
      <c r="C119" s="238"/>
      <c r="D119" s="238"/>
      <c r="E119" s="238"/>
      <c r="F119" s="238"/>
      <c r="G119" s="238"/>
      <c r="H119" s="238"/>
      <c r="I119" s="239"/>
      <c r="J119" s="239"/>
      <c r="K119" s="239"/>
      <c r="L119" s="240"/>
    </row>
    <row r="120" spans="1:12" ht="12.75">
      <c r="A120" s="227" t="s">
        <v>172</v>
      </c>
      <c r="B120" s="228"/>
      <c r="C120" s="228"/>
      <c r="D120" s="228"/>
      <c r="E120" s="228"/>
      <c r="F120" s="228"/>
      <c r="G120" s="228"/>
      <c r="H120" s="229"/>
      <c r="I120" s="80">
        <v>105</v>
      </c>
      <c r="J120" s="81"/>
      <c r="K120" s="82"/>
      <c r="L120" s="75"/>
    </row>
    <row r="121" spans="1:12" ht="12.75">
      <c r="A121" s="241" t="s">
        <v>173</v>
      </c>
      <c r="B121" s="242"/>
      <c r="C121" s="242"/>
      <c r="D121" s="242"/>
      <c r="E121" s="242"/>
      <c r="F121" s="242"/>
      <c r="G121" s="242"/>
      <c r="H121" s="243"/>
      <c r="I121" s="83">
        <v>106</v>
      </c>
      <c r="J121" s="84"/>
      <c r="K121" s="85"/>
      <c r="L121" s="86"/>
    </row>
  </sheetData>
  <mergeCells count="116">
    <mergeCell ref="A121:H121"/>
    <mergeCell ref="A68:H68"/>
    <mergeCell ref="A69:H69"/>
    <mergeCell ref="A70:H70"/>
    <mergeCell ref="A72:H72"/>
    <mergeCell ref="A71:H71"/>
    <mergeCell ref="A73:H73"/>
    <mergeCell ref="A75:H75"/>
    <mergeCell ref="A76:H76"/>
    <mergeCell ref="A74:L74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11:H111"/>
    <mergeCell ref="A112:H112"/>
    <mergeCell ref="A105:H105"/>
    <mergeCell ref="A106:H106"/>
    <mergeCell ref="A107:H107"/>
    <mergeCell ref="A108:H108"/>
    <mergeCell ref="A119:L119"/>
    <mergeCell ref="A62:H62"/>
    <mergeCell ref="A63:H63"/>
    <mergeCell ref="A64:H64"/>
    <mergeCell ref="A113:H113"/>
    <mergeCell ref="A114:H114"/>
    <mergeCell ref="A115:H115"/>
    <mergeCell ref="A116:H116"/>
    <mergeCell ref="A109:H109"/>
    <mergeCell ref="A110:H110"/>
    <mergeCell ref="A55:H55"/>
    <mergeCell ref="A56:H56"/>
    <mergeCell ref="A57:H57"/>
    <mergeCell ref="A120:H120"/>
    <mergeCell ref="A58:H58"/>
    <mergeCell ref="A59:H59"/>
    <mergeCell ref="A60:H60"/>
    <mergeCell ref="A61:H61"/>
    <mergeCell ref="A117:H117"/>
    <mergeCell ref="A118:L118"/>
    <mergeCell ref="A51:H51"/>
    <mergeCell ref="A52:H52"/>
    <mergeCell ref="A53:H53"/>
    <mergeCell ref="A54:H54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L9"/>
    <mergeCell ref="A10:H10"/>
    <mergeCell ref="A2:K2"/>
    <mergeCell ref="L2:L3"/>
    <mergeCell ref="A3:K3"/>
    <mergeCell ref="A6:L6"/>
  </mergeCells>
  <dataValidations count="3">
    <dataValidation type="whole" operator="notEqual" allowBlank="1" showInputMessage="1" showErrorMessage="1" errorTitle="Pogrešan unos" error="Mogu se unijeti samo cjelobrojne vrijednosti. Ova AOP oznaka može se unijeti i s negativnim predznakom" sqref="K84:L84">
      <formula1>9999999999</formula1>
    </dataValidation>
    <dataValidation type="textLength" operator="lessThan" allowBlank="1" showInputMessage="1" showErrorMessage="1" errorTitle="Redni broj bilješke" error="Redni broj bilješke mora biti text duljine najviše 10 znakova." sqref="J10:J64 J68:J73 J75:J117 J120:J121">
      <formula1>10</formula1>
    </dataValidation>
    <dataValidation type="whole" operator="greaterThanOrEqual" allowBlank="1" showInputMessage="1" showErrorMessage="1" errorTitle="Pogrešan unos" error="Mogu se unijeti samo cjelobrojne pozitivne vrijednosti." sqref="K120:L121 K85:L117 K68:L73 K75:L83 K10:L64">
      <formula1>0</formula1>
    </dataValidation>
  </dataValidations>
  <printOptions/>
  <pageMargins left="0.38" right="0.24" top="0.79" bottom="0.26" header="0.56" footer="0.1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Q55"/>
  <sheetViews>
    <sheetView workbookViewId="0" topLeftCell="A25">
      <selection activeCell="K30" sqref="K30"/>
    </sheetView>
  </sheetViews>
  <sheetFormatPr defaultColWidth="9.140625" defaultRowHeight="12.75"/>
  <cols>
    <col min="1" max="7" width="7.7109375" style="0" customWidth="1"/>
    <col min="8" max="8" width="4.00390625" style="0" customWidth="1"/>
    <col min="9" max="9" width="7.7109375" style="0" customWidth="1"/>
    <col min="10" max="10" width="7.140625" style="0" customWidth="1"/>
    <col min="11" max="11" width="15.00390625" style="0" customWidth="1"/>
    <col min="12" max="12" width="15.140625" style="0" customWidth="1"/>
    <col min="14" max="14" width="12.7109375" style="0" bestFit="1" customWidth="1"/>
  </cols>
  <sheetData>
    <row r="1" ht="13.5" thickBot="1"/>
    <row r="2" spans="1:12" ht="12.75">
      <c r="A2" s="203" t="s">
        <v>176</v>
      </c>
      <c r="B2" s="249"/>
      <c r="C2" s="249"/>
      <c r="D2" s="249"/>
      <c r="E2" s="249"/>
      <c r="F2" s="249"/>
      <c r="G2" s="249"/>
      <c r="H2" s="249"/>
      <c r="I2" s="249"/>
      <c r="J2" s="249"/>
      <c r="K2" s="250"/>
      <c r="L2" s="206" t="s">
        <v>177</v>
      </c>
    </row>
    <row r="3" spans="1:12" ht="13.5" thickBot="1">
      <c r="A3" s="208" t="s">
        <v>228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  <c r="L3" s="207"/>
    </row>
    <row r="4" spans="1:12" ht="12.75">
      <c r="A4" s="58"/>
      <c r="B4" s="87"/>
      <c r="C4" s="87"/>
      <c r="D4" s="87"/>
      <c r="E4" s="87"/>
      <c r="F4" s="87"/>
      <c r="G4" s="87"/>
      <c r="H4" s="87"/>
      <c r="I4" s="87"/>
      <c r="J4" s="87"/>
      <c r="K4" s="87"/>
      <c r="L4" s="98"/>
    </row>
    <row r="5" spans="1:12" ht="12.75">
      <c r="A5" s="58"/>
      <c r="B5" s="88"/>
      <c r="C5" s="88"/>
      <c r="D5" s="88"/>
      <c r="E5" s="88"/>
      <c r="F5" s="88"/>
      <c r="G5" s="88"/>
      <c r="H5" s="88"/>
      <c r="I5" s="88"/>
      <c r="J5" s="88"/>
      <c r="K5" s="88"/>
      <c r="L5" s="89"/>
    </row>
    <row r="6" spans="1:12" ht="21" customHeight="1">
      <c r="A6" s="253" t="s">
        <v>175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3"/>
    </row>
    <row r="7" spans="1:12" ht="35.25" thickBot="1">
      <c r="A7" s="254" t="s">
        <v>70</v>
      </c>
      <c r="B7" s="254"/>
      <c r="C7" s="254"/>
      <c r="D7" s="254"/>
      <c r="E7" s="254"/>
      <c r="F7" s="254"/>
      <c r="G7" s="254"/>
      <c r="H7" s="254"/>
      <c r="I7" s="61" t="s">
        <v>178</v>
      </c>
      <c r="J7" s="61" t="s">
        <v>72</v>
      </c>
      <c r="K7" s="63" t="s">
        <v>179</v>
      </c>
      <c r="L7" s="63" t="s">
        <v>180</v>
      </c>
    </row>
    <row r="8" spans="1:12" ht="12.75">
      <c r="A8" s="217">
        <v>1</v>
      </c>
      <c r="B8" s="217"/>
      <c r="C8" s="217"/>
      <c r="D8" s="217"/>
      <c r="E8" s="217"/>
      <c r="F8" s="217"/>
      <c r="G8" s="217"/>
      <c r="H8" s="217"/>
      <c r="I8" s="65">
        <v>2</v>
      </c>
      <c r="J8" s="65">
        <v>3</v>
      </c>
      <c r="K8" s="64">
        <v>4</v>
      </c>
      <c r="L8" s="64">
        <v>5</v>
      </c>
    </row>
    <row r="9" spans="1:12" ht="12.75">
      <c r="A9" s="221" t="s">
        <v>181</v>
      </c>
      <c r="B9" s="222"/>
      <c r="C9" s="222"/>
      <c r="D9" s="222"/>
      <c r="E9" s="222"/>
      <c r="F9" s="222"/>
      <c r="G9" s="222"/>
      <c r="H9" s="223"/>
      <c r="I9" s="122">
        <v>107</v>
      </c>
      <c r="J9" s="96"/>
      <c r="K9" s="90">
        <f>K10+K11+K12</f>
        <v>196843067</v>
      </c>
      <c r="L9" s="123">
        <f>L10+L11+L12</f>
        <v>194741134</v>
      </c>
    </row>
    <row r="10" spans="1:12" ht="12.75">
      <c r="A10" s="224" t="s">
        <v>182</v>
      </c>
      <c r="B10" s="225"/>
      <c r="C10" s="225"/>
      <c r="D10" s="225"/>
      <c r="E10" s="225"/>
      <c r="F10" s="225"/>
      <c r="G10" s="225"/>
      <c r="H10" s="226"/>
      <c r="I10" s="70">
        <v>108</v>
      </c>
      <c r="J10" s="71"/>
      <c r="K10" s="74">
        <v>190287039</v>
      </c>
      <c r="L10" s="75">
        <v>192220814</v>
      </c>
    </row>
    <row r="11" spans="1:12" ht="12.75">
      <c r="A11" s="224" t="s">
        <v>183</v>
      </c>
      <c r="B11" s="225"/>
      <c r="C11" s="225"/>
      <c r="D11" s="225"/>
      <c r="E11" s="225"/>
      <c r="F11" s="225"/>
      <c r="G11" s="225"/>
      <c r="H11" s="226"/>
      <c r="I11" s="70">
        <v>109</v>
      </c>
      <c r="J11" s="71"/>
      <c r="K11" s="74">
        <v>0</v>
      </c>
      <c r="L11" s="75">
        <v>0</v>
      </c>
    </row>
    <row r="12" spans="1:12" ht="12.75">
      <c r="A12" s="224" t="s">
        <v>184</v>
      </c>
      <c r="B12" s="225"/>
      <c r="C12" s="225"/>
      <c r="D12" s="225"/>
      <c r="E12" s="225"/>
      <c r="F12" s="225"/>
      <c r="G12" s="225"/>
      <c r="H12" s="226"/>
      <c r="I12" s="70">
        <v>110</v>
      </c>
      <c r="J12" s="71"/>
      <c r="K12" s="74">
        <v>6556028</v>
      </c>
      <c r="L12" s="75">
        <v>2520320</v>
      </c>
    </row>
    <row r="13" spans="1:12" ht="12.75">
      <c r="A13" s="224" t="s">
        <v>185</v>
      </c>
      <c r="B13" s="225"/>
      <c r="C13" s="225"/>
      <c r="D13" s="225"/>
      <c r="E13" s="225"/>
      <c r="F13" s="225"/>
      <c r="G13" s="225"/>
      <c r="H13" s="226"/>
      <c r="I13" s="70">
        <v>111</v>
      </c>
      <c r="J13" s="71"/>
      <c r="K13" s="72">
        <f>K14-K15+K16+K20+K24+K25+K26+K29+K30</f>
        <v>201278500</v>
      </c>
      <c r="L13" s="73">
        <f>L14-L15+L16+L20+L24+L25+L26+L29+L30</f>
        <v>196384543</v>
      </c>
    </row>
    <row r="14" spans="1:12" ht="12.75">
      <c r="A14" s="224" t="s">
        <v>186</v>
      </c>
      <c r="B14" s="225"/>
      <c r="C14" s="225"/>
      <c r="D14" s="225"/>
      <c r="E14" s="225"/>
      <c r="F14" s="225"/>
      <c r="G14" s="225"/>
      <c r="H14" s="226"/>
      <c r="I14" s="70">
        <v>112</v>
      </c>
      <c r="J14" s="71"/>
      <c r="K14" s="74">
        <v>0</v>
      </c>
      <c r="L14" s="75">
        <v>0</v>
      </c>
    </row>
    <row r="15" spans="1:12" ht="12.75">
      <c r="A15" s="224" t="s">
        <v>187</v>
      </c>
      <c r="B15" s="225"/>
      <c r="C15" s="225"/>
      <c r="D15" s="225"/>
      <c r="E15" s="225"/>
      <c r="F15" s="225"/>
      <c r="G15" s="225"/>
      <c r="H15" s="226"/>
      <c r="I15" s="70">
        <v>113</v>
      </c>
      <c r="J15" s="71"/>
      <c r="K15" s="74">
        <v>16458254</v>
      </c>
      <c r="L15" s="75">
        <v>13375602</v>
      </c>
    </row>
    <row r="16" spans="1:12" ht="12.75">
      <c r="A16" s="224" t="s">
        <v>188</v>
      </c>
      <c r="B16" s="225"/>
      <c r="C16" s="225"/>
      <c r="D16" s="225"/>
      <c r="E16" s="225"/>
      <c r="F16" s="225"/>
      <c r="G16" s="225"/>
      <c r="H16" s="226"/>
      <c r="I16" s="70">
        <v>114</v>
      </c>
      <c r="J16" s="71"/>
      <c r="K16" s="72">
        <f>K17+K18+K19</f>
        <v>146986020</v>
      </c>
      <c r="L16" s="73">
        <f>L17+L18+L19</f>
        <v>146440418</v>
      </c>
    </row>
    <row r="17" spans="1:12" ht="12.75">
      <c r="A17" s="230" t="s">
        <v>189</v>
      </c>
      <c r="B17" s="231"/>
      <c r="C17" s="231"/>
      <c r="D17" s="231"/>
      <c r="E17" s="231"/>
      <c r="F17" s="231"/>
      <c r="G17" s="231"/>
      <c r="H17" s="232"/>
      <c r="I17" s="70">
        <v>115</v>
      </c>
      <c r="J17" s="71"/>
      <c r="K17" s="74">
        <v>57654310</v>
      </c>
      <c r="L17" s="75">
        <v>55361977</v>
      </c>
    </row>
    <row r="18" spans="1:12" ht="12.75">
      <c r="A18" s="230" t="s">
        <v>190</v>
      </c>
      <c r="B18" s="231"/>
      <c r="C18" s="231"/>
      <c r="D18" s="231"/>
      <c r="E18" s="231"/>
      <c r="F18" s="231"/>
      <c r="G18" s="231"/>
      <c r="H18" s="232"/>
      <c r="I18" s="70">
        <v>116</v>
      </c>
      <c r="J18" s="71"/>
      <c r="K18" s="74">
        <v>69505392</v>
      </c>
      <c r="L18" s="75">
        <v>70617591</v>
      </c>
    </row>
    <row r="19" spans="1:12" ht="12.75">
      <c r="A19" s="230" t="s">
        <v>191</v>
      </c>
      <c r="B19" s="231"/>
      <c r="C19" s="231"/>
      <c r="D19" s="231"/>
      <c r="E19" s="231"/>
      <c r="F19" s="231"/>
      <c r="G19" s="231"/>
      <c r="H19" s="232"/>
      <c r="I19" s="70">
        <v>117</v>
      </c>
      <c r="J19" s="71"/>
      <c r="K19" s="74">
        <v>19826318</v>
      </c>
      <c r="L19" s="75">
        <v>20460850</v>
      </c>
    </row>
    <row r="20" spans="1:12" ht="12.75">
      <c r="A20" s="224" t="s">
        <v>192</v>
      </c>
      <c r="B20" s="225"/>
      <c r="C20" s="225"/>
      <c r="D20" s="225"/>
      <c r="E20" s="225"/>
      <c r="F20" s="225"/>
      <c r="G20" s="225"/>
      <c r="H20" s="226"/>
      <c r="I20" s="70">
        <v>118</v>
      </c>
      <c r="J20" s="71"/>
      <c r="K20" s="72">
        <f>K21+K22+K23</f>
        <v>28767226</v>
      </c>
      <c r="L20" s="73">
        <f>L21+L22+L23</f>
        <v>28959449</v>
      </c>
    </row>
    <row r="21" spans="1:12" ht="12.75">
      <c r="A21" s="230" t="s">
        <v>193</v>
      </c>
      <c r="B21" s="231"/>
      <c r="C21" s="231"/>
      <c r="D21" s="231"/>
      <c r="E21" s="231"/>
      <c r="F21" s="231"/>
      <c r="G21" s="231"/>
      <c r="H21" s="232"/>
      <c r="I21" s="70">
        <v>119</v>
      </c>
      <c r="J21" s="71"/>
      <c r="K21" s="74">
        <v>16645436</v>
      </c>
      <c r="L21" s="75">
        <v>17100969</v>
      </c>
    </row>
    <row r="22" spans="1:12" ht="12.75">
      <c r="A22" s="230" t="s">
        <v>194</v>
      </c>
      <c r="B22" s="231"/>
      <c r="C22" s="231"/>
      <c r="D22" s="231"/>
      <c r="E22" s="231"/>
      <c r="F22" s="231"/>
      <c r="G22" s="231"/>
      <c r="H22" s="232"/>
      <c r="I22" s="70">
        <v>120</v>
      </c>
      <c r="J22" s="71"/>
      <c r="K22" s="74">
        <v>7911243</v>
      </c>
      <c r="L22" s="75">
        <v>7629778</v>
      </c>
    </row>
    <row r="23" spans="1:12" ht="12.75">
      <c r="A23" s="230" t="s">
        <v>195</v>
      </c>
      <c r="B23" s="231"/>
      <c r="C23" s="231"/>
      <c r="D23" s="231"/>
      <c r="E23" s="231"/>
      <c r="F23" s="231"/>
      <c r="G23" s="231"/>
      <c r="H23" s="232"/>
      <c r="I23" s="70">
        <v>121</v>
      </c>
      <c r="J23" s="71"/>
      <c r="K23" s="74">
        <v>4210547</v>
      </c>
      <c r="L23" s="75">
        <v>4228702</v>
      </c>
    </row>
    <row r="24" spans="1:12" ht="12.75">
      <c r="A24" s="224" t="s">
        <v>196</v>
      </c>
      <c r="B24" s="225"/>
      <c r="C24" s="225"/>
      <c r="D24" s="225"/>
      <c r="E24" s="225"/>
      <c r="F24" s="225"/>
      <c r="G24" s="225"/>
      <c r="H24" s="226"/>
      <c r="I24" s="70">
        <v>122</v>
      </c>
      <c r="J24" s="71"/>
      <c r="K24" s="74">
        <v>8344061</v>
      </c>
      <c r="L24" s="75">
        <v>9577680</v>
      </c>
    </row>
    <row r="25" spans="1:12" ht="12.75">
      <c r="A25" s="224" t="s">
        <v>197</v>
      </c>
      <c r="B25" s="225"/>
      <c r="C25" s="225"/>
      <c r="D25" s="225"/>
      <c r="E25" s="225"/>
      <c r="F25" s="225"/>
      <c r="G25" s="225"/>
      <c r="H25" s="226"/>
      <c r="I25" s="70">
        <v>123</v>
      </c>
      <c r="J25" s="71"/>
      <c r="K25" s="74">
        <v>19100508</v>
      </c>
      <c r="L25" s="75">
        <v>17872240</v>
      </c>
    </row>
    <row r="26" spans="1:12" ht="12.75">
      <c r="A26" s="224" t="s">
        <v>198</v>
      </c>
      <c r="B26" s="225"/>
      <c r="C26" s="225"/>
      <c r="D26" s="225"/>
      <c r="E26" s="225"/>
      <c r="F26" s="225"/>
      <c r="G26" s="225"/>
      <c r="H26" s="226"/>
      <c r="I26" s="70">
        <v>124</v>
      </c>
      <c r="J26" s="71"/>
      <c r="K26" s="72">
        <f>K27+K28</f>
        <v>832867</v>
      </c>
      <c r="L26" s="73">
        <f>L27+L28</f>
        <v>5323</v>
      </c>
    </row>
    <row r="27" spans="1:12" ht="12.75">
      <c r="A27" s="230" t="s">
        <v>199</v>
      </c>
      <c r="B27" s="231"/>
      <c r="C27" s="231"/>
      <c r="D27" s="231"/>
      <c r="E27" s="231"/>
      <c r="F27" s="231"/>
      <c r="G27" s="231"/>
      <c r="H27" s="232"/>
      <c r="I27" s="70">
        <v>125</v>
      </c>
      <c r="J27" s="71"/>
      <c r="K27" s="74">
        <v>0</v>
      </c>
      <c r="L27" s="75">
        <v>0</v>
      </c>
    </row>
    <row r="28" spans="1:12" ht="12.75">
      <c r="A28" s="230" t="s">
        <v>200</v>
      </c>
      <c r="B28" s="231"/>
      <c r="C28" s="231"/>
      <c r="D28" s="231"/>
      <c r="E28" s="231"/>
      <c r="F28" s="231"/>
      <c r="G28" s="231"/>
      <c r="H28" s="232"/>
      <c r="I28" s="70">
        <v>126</v>
      </c>
      <c r="J28" s="71"/>
      <c r="K28" s="74">
        <v>832867</v>
      </c>
      <c r="L28" s="75">
        <v>5323</v>
      </c>
    </row>
    <row r="29" spans="1:12" ht="12.75">
      <c r="A29" s="224" t="s">
        <v>201</v>
      </c>
      <c r="B29" s="225"/>
      <c r="C29" s="225"/>
      <c r="D29" s="225"/>
      <c r="E29" s="225"/>
      <c r="F29" s="225"/>
      <c r="G29" s="225"/>
      <c r="H29" s="226"/>
      <c r="I29" s="70">
        <v>127</v>
      </c>
      <c r="J29" s="71"/>
      <c r="K29" s="74">
        <v>0</v>
      </c>
      <c r="L29" s="75">
        <v>0</v>
      </c>
    </row>
    <row r="30" spans="1:12" ht="12.75">
      <c r="A30" s="224" t="s">
        <v>202</v>
      </c>
      <c r="B30" s="225"/>
      <c r="C30" s="225"/>
      <c r="D30" s="225"/>
      <c r="E30" s="225"/>
      <c r="F30" s="225"/>
      <c r="G30" s="225"/>
      <c r="H30" s="226"/>
      <c r="I30" s="70">
        <v>128</v>
      </c>
      <c r="J30" s="71"/>
      <c r="K30" s="74">
        <v>13706072</v>
      </c>
      <c r="L30" s="75">
        <v>6905035</v>
      </c>
    </row>
    <row r="31" spans="1:12" ht="12.75">
      <c r="A31" s="224" t="s">
        <v>203</v>
      </c>
      <c r="B31" s="225"/>
      <c r="C31" s="225"/>
      <c r="D31" s="225"/>
      <c r="E31" s="225"/>
      <c r="F31" s="225"/>
      <c r="G31" s="225"/>
      <c r="H31" s="226"/>
      <c r="I31" s="70">
        <v>129</v>
      </c>
      <c r="J31" s="71"/>
      <c r="K31" s="72">
        <f>K32+K33+K34+K35+K36</f>
        <v>5851034</v>
      </c>
      <c r="L31" s="73">
        <f>L32+L33+L34+L35+L36</f>
        <v>5353376</v>
      </c>
    </row>
    <row r="32" spans="1:12" ht="12.75">
      <c r="A32" s="224" t="s">
        <v>204</v>
      </c>
      <c r="B32" s="225"/>
      <c r="C32" s="225"/>
      <c r="D32" s="225"/>
      <c r="E32" s="225"/>
      <c r="F32" s="225"/>
      <c r="G32" s="225"/>
      <c r="H32" s="226"/>
      <c r="I32" s="70">
        <v>130</v>
      </c>
      <c r="J32" s="71"/>
      <c r="K32" s="74">
        <v>3895301</v>
      </c>
      <c r="L32" s="75">
        <v>3431553</v>
      </c>
    </row>
    <row r="33" spans="1:12" ht="12.75">
      <c r="A33" s="224" t="s">
        <v>205</v>
      </c>
      <c r="B33" s="225"/>
      <c r="C33" s="225"/>
      <c r="D33" s="225"/>
      <c r="E33" s="225"/>
      <c r="F33" s="225"/>
      <c r="G33" s="225"/>
      <c r="H33" s="226"/>
      <c r="I33" s="70">
        <v>131</v>
      </c>
      <c r="J33" s="71"/>
      <c r="K33" s="74">
        <v>1955733</v>
      </c>
      <c r="L33" s="75">
        <v>1921823</v>
      </c>
    </row>
    <row r="34" spans="1:12" ht="12.75">
      <c r="A34" s="224" t="s">
        <v>206</v>
      </c>
      <c r="B34" s="225"/>
      <c r="C34" s="225"/>
      <c r="D34" s="225"/>
      <c r="E34" s="225"/>
      <c r="F34" s="225"/>
      <c r="G34" s="225"/>
      <c r="H34" s="226"/>
      <c r="I34" s="70">
        <v>132</v>
      </c>
      <c r="J34" s="71"/>
      <c r="K34" s="74">
        <v>0</v>
      </c>
      <c r="L34" s="75">
        <v>0</v>
      </c>
    </row>
    <row r="35" spans="1:17" ht="12.75">
      <c r="A35" s="224" t="s">
        <v>207</v>
      </c>
      <c r="B35" s="225"/>
      <c r="C35" s="225"/>
      <c r="D35" s="225"/>
      <c r="E35" s="225"/>
      <c r="F35" s="225"/>
      <c r="G35" s="225"/>
      <c r="H35" s="226"/>
      <c r="I35" s="70">
        <v>133</v>
      </c>
      <c r="J35" s="71"/>
      <c r="K35" s="74">
        <v>0</v>
      </c>
      <c r="L35" s="75">
        <v>0</v>
      </c>
      <c r="N35" s="121"/>
      <c r="O35" s="120"/>
      <c r="P35" s="120"/>
      <c r="Q35" s="120"/>
    </row>
    <row r="36" spans="1:17" ht="12.75">
      <c r="A36" s="224" t="s">
        <v>208</v>
      </c>
      <c r="B36" s="225"/>
      <c r="C36" s="225"/>
      <c r="D36" s="225"/>
      <c r="E36" s="225"/>
      <c r="F36" s="225"/>
      <c r="G36" s="225"/>
      <c r="H36" s="226"/>
      <c r="I36" s="70">
        <v>134</v>
      </c>
      <c r="J36" s="71"/>
      <c r="K36" s="74">
        <v>0</v>
      </c>
      <c r="L36" s="75">
        <v>0</v>
      </c>
      <c r="N36" s="120"/>
      <c r="O36" s="120"/>
      <c r="P36" s="120"/>
      <c r="Q36" s="120"/>
    </row>
    <row r="37" spans="1:17" ht="12.75">
      <c r="A37" s="224" t="s">
        <v>209</v>
      </c>
      <c r="B37" s="225"/>
      <c r="C37" s="225"/>
      <c r="D37" s="225"/>
      <c r="E37" s="225"/>
      <c r="F37" s="225"/>
      <c r="G37" s="225"/>
      <c r="H37" s="226"/>
      <c r="I37" s="70">
        <v>135</v>
      </c>
      <c r="J37" s="71"/>
      <c r="K37" s="72">
        <f>K38+K39+K40+K41</f>
        <v>5432869</v>
      </c>
      <c r="L37" s="73">
        <f>L38+L39+L40+L41</f>
        <v>8497041</v>
      </c>
      <c r="N37" s="120"/>
      <c r="O37" s="120"/>
      <c r="P37" s="120"/>
      <c r="Q37" s="120"/>
    </row>
    <row r="38" spans="1:17" ht="12.75">
      <c r="A38" s="224" t="s">
        <v>210</v>
      </c>
      <c r="B38" s="225"/>
      <c r="C38" s="225"/>
      <c r="D38" s="225"/>
      <c r="E38" s="225"/>
      <c r="F38" s="225"/>
      <c r="G38" s="225"/>
      <c r="H38" s="226"/>
      <c r="I38" s="70">
        <v>136</v>
      </c>
      <c r="J38" s="71"/>
      <c r="K38" s="74">
        <v>4246983</v>
      </c>
      <c r="L38" s="75">
        <v>6955458</v>
      </c>
      <c r="N38" s="120"/>
      <c r="O38" s="120"/>
      <c r="P38" s="120"/>
      <c r="Q38" s="120"/>
    </row>
    <row r="39" spans="1:12" ht="12.75">
      <c r="A39" s="224" t="s">
        <v>211</v>
      </c>
      <c r="B39" s="225"/>
      <c r="C39" s="225"/>
      <c r="D39" s="225"/>
      <c r="E39" s="225"/>
      <c r="F39" s="225"/>
      <c r="G39" s="225"/>
      <c r="H39" s="226"/>
      <c r="I39" s="70">
        <v>137</v>
      </c>
      <c r="J39" s="71"/>
      <c r="K39" s="74">
        <v>1185886</v>
      </c>
      <c r="L39" s="75">
        <v>1541583</v>
      </c>
    </row>
    <row r="40" spans="1:12" ht="12.75">
      <c r="A40" s="224" t="s">
        <v>212</v>
      </c>
      <c r="B40" s="225"/>
      <c r="C40" s="225"/>
      <c r="D40" s="225"/>
      <c r="E40" s="225"/>
      <c r="F40" s="225"/>
      <c r="G40" s="225"/>
      <c r="H40" s="226"/>
      <c r="I40" s="70">
        <v>138</v>
      </c>
      <c r="J40" s="71"/>
      <c r="K40" s="74">
        <v>0</v>
      </c>
      <c r="L40" s="75">
        <v>0</v>
      </c>
    </row>
    <row r="41" spans="1:12" ht="12.75">
      <c r="A41" s="224" t="s">
        <v>213</v>
      </c>
      <c r="B41" s="225"/>
      <c r="C41" s="225"/>
      <c r="D41" s="225"/>
      <c r="E41" s="225"/>
      <c r="F41" s="225"/>
      <c r="G41" s="225"/>
      <c r="H41" s="226"/>
      <c r="I41" s="70">
        <v>139</v>
      </c>
      <c r="J41" s="71"/>
      <c r="K41" s="74">
        <v>0</v>
      </c>
      <c r="L41" s="75">
        <v>0</v>
      </c>
    </row>
    <row r="42" spans="1:12" ht="12.75">
      <c r="A42" s="224" t="s">
        <v>214</v>
      </c>
      <c r="B42" s="225"/>
      <c r="C42" s="225"/>
      <c r="D42" s="225"/>
      <c r="E42" s="225"/>
      <c r="F42" s="225"/>
      <c r="G42" s="225"/>
      <c r="H42" s="226"/>
      <c r="I42" s="70">
        <v>140</v>
      </c>
      <c r="J42" s="71"/>
      <c r="K42" s="74">
        <v>0</v>
      </c>
      <c r="L42" s="75">
        <v>0</v>
      </c>
    </row>
    <row r="43" spans="1:12" ht="12.75">
      <c r="A43" s="224" t="s">
        <v>215</v>
      </c>
      <c r="B43" s="225"/>
      <c r="C43" s="225"/>
      <c r="D43" s="225"/>
      <c r="E43" s="225"/>
      <c r="F43" s="225"/>
      <c r="G43" s="225"/>
      <c r="H43" s="226"/>
      <c r="I43" s="70">
        <v>141</v>
      </c>
      <c r="J43" s="71"/>
      <c r="K43" s="74">
        <v>0</v>
      </c>
      <c r="L43" s="75">
        <v>0</v>
      </c>
    </row>
    <row r="44" spans="1:12" ht="12.75">
      <c r="A44" s="224" t="s">
        <v>216</v>
      </c>
      <c r="B44" s="225"/>
      <c r="C44" s="225"/>
      <c r="D44" s="225"/>
      <c r="E44" s="225"/>
      <c r="F44" s="225"/>
      <c r="G44" s="225"/>
      <c r="H44" s="226"/>
      <c r="I44" s="70">
        <v>142</v>
      </c>
      <c r="J44" s="71"/>
      <c r="K44" s="72">
        <f>K9+K31+K42</f>
        <v>202694101</v>
      </c>
      <c r="L44" s="73">
        <f>L9+L31+L42</f>
        <v>200094510</v>
      </c>
    </row>
    <row r="45" spans="1:12" ht="12.75">
      <c r="A45" s="224" t="s">
        <v>217</v>
      </c>
      <c r="B45" s="225"/>
      <c r="C45" s="225"/>
      <c r="D45" s="225"/>
      <c r="E45" s="225"/>
      <c r="F45" s="225"/>
      <c r="G45" s="225"/>
      <c r="H45" s="226"/>
      <c r="I45" s="70">
        <v>143</v>
      </c>
      <c r="J45" s="71"/>
      <c r="K45" s="72">
        <f>K13+K37+K43</f>
        <v>206711369</v>
      </c>
      <c r="L45" s="73">
        <f>L13+L37+L43</f>
        <v>204881584</v>
      </c>
    </row>
    <row r="46" spans="1:12" ht="12.75">
      <c r="A46" s="224" t="s">
        <v>218</v>
      </c>
      <c r="B46" s="225"/>
      <c r="C46" s="225"/>
      <c r="D46" s="225"/>
      <c r="E46" s="225"/>
      <c r="F46" s="225"/>
      <c r="G46" s="225"/>
      <c r="H46" s="226"/>
      <c r="I46" s="70">
        <v>144</v>
      </c>
      <c r="J46" s="71"/>
      <c r="K46" s="72">
        <v>0</v>
      </c>
      <c r="L46" s="73">
        <v>0</v>
      </c>
    </row>
    <row r="47" spans="1:12" ht="12.75">
      <c r="A47" s="224" t="s">
        <v>219</v>
      </c>
      <c r="B47" s="225"/>
      <c r="C47" s="225"/>
      <c r="D47" s="225"/>
      <c r="E47" s="225"/>
      <c r="F47" s="225"/>
      <c r="G47" s="225"/>
      <c r="H47" s="226"/>
      <c r="I47" s="70">
        <v>145</v>
      </c>
      <c r="J47" s="71"/>
      <c r="K47" s="72">
        <f>K45-K44</f>
        <v>4017268</v>
      </c>
      <c r="L47" s="73">
        <f>L45-L44</f>
        <v>4787074</v>
      </c>
    </row>
    <row r="48" spans="1:12" ht="12.75">
      <c r="A48" s="224" t="s">
        <v>220</v>
      </c>
      <c r="B48" s="225"/>
      <c r="C48" s="225"/>
      <c r="D48" s="225"/>
      <c r="E48" s="225"/>
      <c r="F48" s="225"/>
      <c r="G48" s="225"/>
      <c r="H48" s="226"/>
      <c r="I48" s="70">
        <v>146</v>
      </c>
      <c r="J48" s="71"/>
      <c r="K48" s="74">
        <v>1460000</v>
      </c>
      <c r="L48" s="75">
        <v>7120000</v>
      </c>
    </row>
    <row r="49" spans="1:12" ht="12.75">
      <c r="A49" s="224" t="s">
        <v>221</v>
      </c>
      <c r="B49" s="225"/>
      <c r="C49" s="225"/>
      <c r="D49" s="225"/>
      <c r="E49" s="225"/>
      <c r="F49" s="225"/>
      <c r="G49" s="225"/>
      <c r="H49" s="226"/>
      <c r="I49" s="70">
        <v>147</v>
      </c>
      <c r="J49" s="71"/>
      <c r="K49" s="72">
        <v>0</v>
      </c>
      <c r="L49" s="73">
        <v>0</v>
      </c>
    </row>
    <row r="50" spans="1:12" ht="12.75">
      <c r="A50" s="244" t="s">
        <v>222</v>
      </c>
      <c r="B50" s="245"/>
      <c r="C50" s="245"/>
      <c r="D50" s="245"/>
      <c r="E50" s="245"/>
      <c r="F50" s="245"/>
      <c r="G50" s="245"/>
      <c r="H50" s="246"/>
      <c r="I50" s="91">
        <v>148</v>
      </c>
      <c r="J50" s="92"/>
      <c r="K50" s="93">
        <f>K47+K48</f>
        <v>5477268</v>
      </c>
      <c r="L50" s="94">
        <f>L47+L48</f>
        <v>11907074</v>
      </c>
    </row>
    <row r="51" spans="1:12" ht="12.75">
      <c r="A51" s="261" t="s">
        <v>223</v>
      </c>
      <c r="B51" s="262"/>
      <c r="C51" s="262"/>
      <c r="D51" s="262"/>
      <c r="E51" s="262"/>
      <c r="F51" s="262"/>
      <c r="G51" s="262"/>
      <c r="H51" s="262"/>
      <c r="I51" s="263"/>
      <c r="J51" s="263"/>
      <c r="K51" s="263"/>
      <c r="L51" s="264"/>
    </row>
    <row r="52" spans="1:12" ht="12.75">
      <c r="A52" s="237" t="s">
        <v>224</v>
      </c>
      <c r="B52" s="238"/>
      <c r="C52" s="238"/>
      <c r="D52" s="238"/>
      <c r="E52" s="238"/>
      <c r="F52" s="238"/>
      <c r="G52" s="238"/>
      <c r="H52" s="265"/>
      <c r="I52" s="95">
        <v>149</v>
      </c>
      <c r="J52" s="96"/>
      <c r="K52" s="68"/>
      <c r="L52" s="69"/>
    </row>
    <row r="53" spans="1:12" ht="12.75">
      <c r="A53" s="255" t="s">
        <v>225</v>
      </c>
      <c r="B53" s="256"/>
      <c r="C53" s="256"/>
      <c r="D53" s="256"/>
      <c r="E53" s="256"/>
      <c r="F53" s="256"/>
      <c r="G53" s="256"/>
      <c r="H53" s="257"/>
      <c r="I53" s="80">
        <v>150</v>
      </c>
      <c r="J53" s="71"/>
      <c r="K53" s="74"/>
      <c r="L53" s="75"/>
    </row>
    <row r="54" spans="1:12" ht="12.75">
      <c r="A54" s="255" t="s">
        <v>226</v>
      </c>
      <c r="B54" s="256"/>
      <c r="C54" s="256"/>
      <c r="D54" s="256"/>
      <c r="E54" s="256"/>
      <c r="F54" s="256"/>
      <c r="G54" s="256"/>
      <c r="H54" s="257"/>
      <c r="I54" s="80">
        <v>151</v>
      </c>
      <c r="J54" s="71"/>
      <c r="K54" s="74"/>
      <c r="L54" s="75"/>
    </row>
    <row r="55" spans="1:12" ht="12.75">
      <c r="A55" s="258" t="s">
        <v>227</v>
      </c>
      <c r="B55" s="259"/>
      <c r="C55" s="259"/>
      <c r="D55" s="259"/>
      <c r="E55" s="259"/>
      <c r="F55" s="259"/>
      <c r="G55" s="259"/>
      <c r="H55" s="260"/>
      <c r="I55" s="83">
        <v>152</v>
      </c>
      <c r="J55" s="92"/>
      <c r="K55" s="97"/>
      <c r="L55" s="86"/>
    </row>
  </sheetData>
  <mergeCells count="53">
    <mergeCell ref="A55:H55"/>
    <mergeCell ref="A50:H50"/>
    <mergeCell ref="A51:L51"/>
    <mergeCell ref="A52:H52"/>
    <mergeCell ref="A53:H53"/>
    <mergeCell ref="A47:H47"/>
    <mergeCell ref="A48:H48"/>
    <mergeCell ref="A49:H49"/>
    <mergeCell ref="A54:H54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:K2"/>
    <mergeCell ref="L2:L3"/>
    <mergeCell ref="A3:K3"/>
    <mergeCell ref="A6:L6"/>
  </mergeCells>
  <dataValidations count="3">
    <dataValidation type="whole" operator="notEqual" allowBlank="1" showInputMessage="1" showErrorMessage="1" errorTitle="Pogrešan unos" error="Mogu se unijeti samo cjelobrojne vrijednosti. Iznimno, zbog odgođene porezne imovine, moguće je unijeti i negativne vrijednosti." sqref="K48:L4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52:L55 K9:L47 K49:L50">
      <formula1>0</formula1>
    </dataValidation>
    <dataValidation type="textLength" operator="lessThan" allowBlank="1" showInputMessage="1" showErrorMessage="1" errorTitle="Redni broj bilješke" error="Redni broj bilješke mora biti text duljine najviše 10 znakova." sqref="J9:J50 J52:J55">
      <formula1>10</formula1>
    </dataValidation>
  </dataValidations>
  <printOptions/>
  <pageMargins left="0.39" right="0.45" top="0.61" bottom="0.46" header="0.49" footer="0.35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P57"/>
  <sheetViews>
    <sheetView tabSelected="1" workbookViewId="0" topLeftCell="A1">
      <selection activeCell="K40" sqref="K40"/>
    </sheetView>
  </sheetViews>
  <sheetFormatPr defaultColWidth="9.140625" defaultRowHeight="12.75" customHeight="1" zeroHeight="1"/>
  <cols>
    <col min="1" max="7" width="7.7109375" style="0" customWidth="1"/>
    <col min="8" max="8" width="9.00390625" style="0" customWidth="1"/>
    <col min="9" max="9" width="7.28125" style="0" customWidth="1"/>
    <col min="10" max="10" width="7.7109375" style="0" customWidth="1"/>
    <col min="11" max="12" width="14.28125" style="0" customWidth="1"/>
    <col min="13" max="13" width="0.85546875" style="0" customWidth="1"/>
    <col min="14" max="14" width="3.421875" style="0" hidden="1" customWidth="1"/>
    <col min="15" max="16384" width="0" style="0" hidden="1" customWidth="1"/>
  </cols>
  <sheetData>
    <row r="1" ht="12.75" customHeight="1" thickBot="1"/>
    <row r="2" spans="1:12" s="1" customFormat="1" ht="19.5" customHeight="1">
      <c r="A2" s="274" t="s">
        <v>229</v>
      </c>
      <c r="B2" s="275"/>
      <c r="C2" s="275"/>
      <c r="D2" s="275"/>
      <c r="E2" s="275"/>
      <c r="F2" s="275"/>
      <c r="G2" s="275"/>
      <c r="H2" s="275"/>
      <c r="I2" s="275"/>
      <c r="J2" s="275"/>
      <c r="K2" s="276"/>
      <c r="L2" s="206" t="s">
        <v>230</v>
      </c>
    </row>
    <row r="3" spans="1:12" s="1" customFormat="1" ht="19.5" customHeight="1" thickBot="1">
      <c r="A3" s="208" t="s">
        <v>228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  <c r="L3" s="277"/>
    </row>
    <row r="4" spans="1:11" s="1" customFormat="1" ht="12" customHeight="1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2"/>
    </row>
    <row r="5" spans="1:12" s="1" customFormat="1" ht="19.5" customHeight="1">
      <c r="A5" s="253" t="s">
        <v>175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3"/>
    </row>
    <row r="6" spans="1:12" s="1" customFormat="1" ht="24.75" customHeight="1" thickBot="1">
      <c r="A6" s="272" t="s">
        <v>70</v>
      </c>
      <c r="B6" s="272"/>
      <c r="C6" s="272"/>
      <c r="D6" s="272"/>
      <c r="E6" s="272"/>
      <c r="F6" s="272"/>
      <c r="G6" s="272"/>
      <c r="H6" s="272"/>
      <c r="I6" s="103" t="s">
        <v>178</v>
      </c>
      <c r="J6" s="61" t="s">
        <v>72</v>
      </c>
      <c r="K6" s="104" t="s">
        <v>179</v>
      </c>
      <c r="L6" s="104" t="s">
        <v>180</v>
      </c>
    </row>
    <row r="7" spans="1:12" s="1" customFormat="1" ht="13.5" customHeight="1">
      <c r="A7" s="273">
        <v>1</v>
      </c>
      <c r="B7" s="273"/>
      <c r="C7" s="273"/>
      <c r="D7" s="273"/>
      <c r="E7" s="273"/>
      <c r="F7" s="273"/>
      <c r="G7" s="273"/>
      <c r="H7" s="273"/>
      <c r="I7" s="105">
        <v>2</v>
      </c>
      <c r="J7" s="106">
        <v>3</v>
      </c>
      <c r="K7" s="107">
        <v>4</v>
      </c>
      <c r="L7" s="107">
        <v>5</v>
      </c>
    </row>
    <row r="8" spans="1:12" s="1" customFormat="1" ht="15" customHeight="1">
      <c r="A8" s="268" t="s">
        <v>231</v>
      </c>
      <c r="B8" s="269"/>
      <c r="C8" s="269"/>
      <c r="D8" s="269"/>
      <c r="E8" s="269"/>
      <c r="F8" s="269"/>
      <c r="G8" s="269"/>
      <c r="H8" s="269"/>
      <c r="I8" s="270"/>
      <c r="J8" s="270"/>
      <c r="K8" s="270"/>
      <c r="L8" s="271"/>
    </row>
    <row r="9" spans="1:16" s="1" customFormat="1" ht="13.5" customHeight="1">
      <c r="A9" s="230" t="s">
        <v>232</v>
      </c>
      <c r="B9" s="231"/>
      <c r="C9" s="231"/>
      <c r="D9" s="231"/>
      <c r="E9" s="231"/>
      <c r="F9" s="231"/>
      <c r="G9" s="231"/>
      <c r="H9" s="231"/>
      <c r="I9" s="70">
        <v>1</v>
      </c>
      <c r="J9" s="108"/>
      <c r="K9" s="74">
        <v>-4017268</v>
      </c>
      <c r="L9" s="75">
        <v>-4787074</v>
      </c>
      <c r="O9" s="1">
        <f>ABS(K9-'[1]RDG'!K46)</f>
        <v>4017268</v>
      </c>
      <c r="P9" s="1">
        <f>ABS(L9-'[1]RDG'!L46)</f>
        <v>4787074</v>
      </c>
    </row>
    <row r="10" spans="1:16" s="1" customFormat="1" ht="13.5" customHeight="1">
      <c r="A10" s="230" t="s">
        <v>233</v>
      </c>
      <c r="B10" s="231"/>
      <c r="C10" s="231"/>
      <c r="D10" s="231"/>
      <c r="E10" s="231"/>
      <c r="F10" s="231"/>
      <c r="G10" s="231"/>
      <c r="H10" s="231"/>
      <c r="I10" s="70">
        <v>2</v>
      </c>
      <c r="J10" s="108"/>
      <c r="K10" s="74">
        <v>8344061</v>
      </c>
      <c r="L10" s="75">
        <v>9577680</v>
      </c>
      <c r="O10" s="1">
        <f>ABS(K10-'[1]RDG'!K24)</f>
        <v>8344061</v>
      </c>
      <c r="P10" s="1">
        <f>ABS(L10-'[1]RDG'!L24)</f>
        <v>9577680</v>
      </c>
    </row>
    <row r="11" spans="1:12" s="1" customFormat="1" ht="13.5" customHeight="1">
      <c r="A11" s="230" t="s">
        <v>234</v>
      </c>
      <c r="B11" s="231"/>
      <c r="C11" s="231"/>
      <c r="D11" s="231"/>
      <c r="E11" s="231"/>
      <c r="F11" s="231"/>
      <c r="G11" s="231"/>
      <c r="H11" s="231"/>
      <c r="I11" s="70">
        <v>3</v>
      </c>
      <c r="J11" s="108"/>
      <c r="K11" s="74">
        <v>12729758</v>
      </c>
      <c r="L11" s="75">
        <v>123622159</v>
      </c>
    </row>
    <row r="12" spans="1:12" s="1" customFormat="1" ht="13.5" customHeight="1">
      <c r="A12" s="230" t="s">
        <v>235</v>
      </c>
      <c r="B12" s="231"/>
      <c r="C12" s="231"/>
      <c r="D12" s="231"/>
      <c r="E12" s="231"/>
      <c r="F12" s="231"/>
      <c r="G12" s="231"/>
      <c r="H12" s="231"/>
      <c r="I12" s="70">
        <v>4</v>
      </c>
      <c r="J12" s="108"/>
      <c r="K12" s="74"/>
      <c r="L12" s="75">
        <v>0</v>
      </c>
    </row>
    <row r="13" spans="1:12" s="1" customFormat="1" ht="13.5" customHeight="1">
      <c r="A13" s="230" t="s">
        <v>236</v>
      </c>
      <c r="B13" s="231"/>
      <c r="C13" s="231"/>
      <c r="D13" s="231"/>
      <c r="E13" s="231"/>
      <c r="F13" s="231"/>
      <c r="G13" s="231"/>
      <c r="H13" s="231"/>
      <c r="I13" s="70">
        <v>5</v>
      </c>
      <c r="J13" s="108"/>
      <c r="K13" s="74"/>
      <c r="L13" s="75">
        <v>0</v>
      </c>
    </row>
    <row r="14" spans="1:12" s="1" customFormat="1" ht="13.5" customHeight="1">
      <c r="A14" s="230" t="s">
        <v>237</v>
      </c>
      <c r="B14" s="231"/>
      <c r="C14" s="231"/>
      <c r="D14" s="231"/>
      <c r="E14" s="231"/>
      <c r="F14" s="231"/>
      <c r="G14" s="231"/>
      <c r="H14" s="231"/>
      <c r="I14" s="70">
        <v>6</v>
      </c>
      <c r="J14" s="108"/>
      <c r="K14" s="74"/>
      <c r="L14" s="75"/>
    </row>
    <row r="15" spans="1:12" s="1" customFormat="1" ht="13.5" customHeight="1">
      <c r="A15" s="224" t="s">
        <v>238</v>
      </c>
      <c r="B15" s="225"/>
      <c r="C15" s="225"/>
      <c r="D15" s="225"/>
      <c r="E15" s="225"/>
      <c r="F15" s="225"/>
      <c r="G15" s="225"/>
      <c r="H15" s="225"/>
      <c r="I15" s="70">
        <v>7</v>
      </c>
      <c r="J15" s="108"/>
      <c r="K15" s="72">
        <f>SUM(K9:K14)</f>
        <v>17056551</v>
      </c>
      <c r="L15" s="73">
        <f>SUM(L9:L14)</f>
        <v>128412765</v>
      </c>
    </row>
    <row r="16" spans="1:12" s="1" customFormat="1" ht="13.5" customHeight="1">
      <c r="A16" s="230" t="s">
        <v>239</v>
      </c>
      <c r="B16" s="231"/>
      <c r="C16" s="231"/>
      <c r="D16" s="231"/>
      <c r="E16" s="231"/>
      <c r="F16" s="231"/>
      <c r="G16" s="231"/>
      <c r="H16" s="231"/>
      <c r="I16" s="70">
        <v>8</v>
      </c>
      <c r="J16" s="108"/>
      <c r="K16" s="74"/>
      <c r="L16" s="75">
        <v>0</v>
      </c>
    </row>
    <row r="17" spans="1:12" s="1" customFormat="1" ht="13.5" customHeight="1">
      <c r="A17" s="230" t="s">
        <v>240</v>
      </c>
      <c r="B17" s="231"/>
      <c r="C17" s="231"/>
      <c r="D17" s="231"/>
      <c r="E17" s="231"/>
      <c r="F17" s="231"/>
      <c r="G17" s="231"/>
      <c r="H17" s="231"/>
      <c r="I17" s="70">
        <v>9</v>
      </c>
      <c r="J17" s="108"/>
      <c r="K17" s="74">
        <v>16771444</v>
      </c>
      <c r="L17" s="75">
        <v>18264668</v>
      </c>
    </row>
    <row r="18" spans="1:12" s="1" customFormat="1" ht="13.5" customHeight="1">
      <c r="A18" s="230" t="s">
        <v>241</v>
      </c>
      <c r="B18" s="231"/>
      <c r="C18" s="231"/>
      <c r="D18" s="231"/>
      <c r="E18" s="231"/>
      <c r="F18" s="231"/>
      <c r="G18" s="231"/>
      <c r="H18" s="231"/>
      <c r="I18" s="70">
        <v>10</v>
      </c>
      <c r="J18" s="108"/>
      <c r="K18" s="74">
        <v>38768226</v>
      </c>
      <c r="L18" s="75">
        <v>7551523</v>
      </c>
    </row>
    <row r="19" spans="1:12" s="1" customFormat="1" ht="13.5" customHeight="1">
      <c r="A19" s="230" t="s">
        <v>242</v>
      </c>
      <c r="B19" s="231"/>
      <c r="C19" s="231"/>
      <c r="D19" s="231"/>
      <c r="E19" s="231"/>
      <c r="F19" s="231"/>
      <c r="G19" s="231"/>
      <c r="H19" s="231"/>
      <c r="I19" s="70">
        <v>11</v>
      </c>
      <c r="J19" s="108"/>
      <c r="K19" s="74">
        <v>9312613</v>
      </c>
      <c r="L19" s="75">
        <f>9058018+1957789</f>
        <v>11015807</v>
      </c>
    </row>
    <row r="20" spans="1:12" s="1" customFormat="1" ht="13.5" customHeight="1">
      <c r="A20" s="224" t="s">
        <v>243</v>
      </c>
      <c r="B20" s="225"/>
      <c r="C20" s="225"/>
      <c r="D20" s="225"/>
      <c r="E20" s="225"/>
      <c r="F20" s="225"/>
      <c r="G20" s="225"/>
      <c r="H20" s="225"/>
      <c r="I20" s="70">
        <v>12</v>
      </c>
      <c r="J20" s="108"/>
      <c r="K20" s="72">
        <f>SUM(K16:K19)</f>
        <v>64852283</v>
      </c>
      <c r="L20" s="73">
        <f>SUM(L16:L19)</f>
        <v>36831998</v>
      </c>
    </row>
    <row r="21" spans="1:12" s="1" customFormat="1" ht="24.75" customHeight="1">
      <c r="A21" s="224" t="s">
        <v>244</v>
      </c>
      <c r="B21" s="225"/>
      <c r="C21" s="225"/>
      <c r="D21" s="225"/>
      <c r="E21" s="225"/>
      <c r="F21" s="225"/>
      <c r="G21" s="225"/>
      <c r="H21" s="225"/>
      <c r="I21" s="70">
        <v>13</v>
      </c>
      <c r="J21" s="108"/>
      <c r="K21" s="72"/>
      <c r="L21" s="73">
        <f>L15-L20</f>
        <v>91580767</v>
      </c>
    </row>
    <row r="22" spans="1:12" s="1" customFormat="1" ht="24.75" customHeight="1">
      <c r="A22" s="224" t="s">
        <v>245</v>
      </c>
      <c r="B22" s="225"/>
      <c r="C22" s="225"/>
      <c r="D22" s="225"/>
      <c r="E22" s="225"/>
      <c r="F22" s="225"/>
      <c r="G22" s="225"/>
      <c r="H22" s="225"/>
      <c r="I22" s="70">
        <v>14</v>
      </c>
      <c r="J22" s="108"/>
      <c r="K22" s="72">
        <f>K20-K15</f>
        <v>47795732</v>
      </c>
      <c r="L22" s="73"/>
    </row>
    <row r="23" spans="1:12" s="1" customFormat="1" ht="15" customHeight="1">
      <c r="A23" s="268" t="s">
        <v>246</v>
      </c>
      <c r="B23" s="269"/>
      <c r="C23" s="269"/>
      <c r="D23" s="269"/>
      <c r="E23" s="269"/>
      <c r="F23" s="269"/>
      <c r="G23" s="269"/>
      <c r="H23" s="269"/>
      <c r="I23" s="270"/>
      <c r="J23" s="270"/>
      <c r="K23" s="270"/>
      <c r="L23" s="271"/>
    </row>
    <row r="24" spans="1:12" s="1" customFormat="1" ht="13.5" customHeight="1">
      <c r="A24" s="230" t="s">
        <v>247</v>
      </c>
      <c r="B24" s="231"/>
      <c r="C24" s="231"/>
      <c r="D24" s="231"/>
      <c r="E24" s="231"/>
      <c r="F24" s="231"/>
      <c r="G24" s="231"/>
      <c r="H24" s="231"/>
      <c r="I24" s="70">
        <v>15</v>
      </c>
      <c r="J24" s="108"/>
      <c r="K24" s="74">
        <v>45653</v>
      </c>
      <c r="L24" s="69">
        <v>95421</v>
      </c>
    </row>
    <row r="25" spans="1:12" s="1" customFormat="1" ht="13.5" customHeight="1">
      <c r="A25" s="230" t="s">
        <v>248</v>
      </c>
      <c r="B25" s="231"/>
      <c r="C25" s="231"/>
      <c r="D25" s="231"/>
      <c r="E25" s="231"/>
      <c r="F25" s="231"/>
      <c r="G25" s="231"/>
      <c r="H25" s="231"/>
      <c r="I25" s="70">
        <v>16</v>
      </c>
      <c r="J25" s="108"/>
      <c r="K25" s="74">
        <v>0</v>
      </c>
      <c r="L25" s="75">
        <v>0</v>
      </c>
    </row>
    <row r="26" spans="1:12" s="1" customFormat="1" ht="13.5" customHeight="1">
      <c r="A26" s="230" t="s">
        <v>249</v>
      </c>
      <c r="B26" s="231"/>
      <c r="C26" s="231"/>
      <c r="D26" s="231"/>
      <c r="E26" s="231"/>
      <c r="F26" s="231"/>
      <c r="G26" s="231"/>
      <c r="H26" s="231"/>
      <c r="I26" s="70">
        <v>17</v>
      </c>
      <c r="J26" s="108"/>
      <c r="K26" s="74">
        <v>68124</v>
      </c>
      <c r="L26" s="75">
        <v>57286</v>
      </c>
    </row>
    <row r="27" spans="1:12" s="1" customFormat="1" ht="13.5" customHeight="1">
      <c r="A27" s="230" t="s">
        <v>250</v>
      </c>
      <c r="B27" s="231"/>
      <c r="C27" s="231"/>
      <c r="D27" s="231"/>
      <c r="E27" s="231"/>
      <c r="F27" s="231"/>
      <c r="G27" s="231"/>
      <c r="H27" s="231"/>
      <c r="I27" s="70">
        <v>18</v>
      </c>
      <c r="J27" s="108"/>
      <c r="K27" s="74">
        <v>0</v>
      </c>
      <c r="L27" s="75">
        <v>0</v>
      </c>
    </row>
    <row r="28" spans="1:12" s="1" customFormat="1" ht="13.5" customHeight="1">
      <c r="A28" s="230" t="s">
        <v>251</v>
      </c>
      <c r="B28" s="231"/>
      <c r="C28" s="231"/>
      <c r="D28" s="231"/>
      <c r="E28" s="231"/>
      <c r="F28" s="231"/>
      <c r="G28" s="231"/>
      <c r="H28" s="231"/>
      <c r="I28" s="70">
        <v>19</v>
      </c>
      <c r="J28" s="108"/>
      <c r="K28" s="74"/>
      <c r="L28" s="75"/>
    </row>
    <row r="29" spans="1:12" s="1" customFormat="1" ht="13.5" customHeight="1">
      <c r="A29" s="224" t="s">
        <v>252</v>
      </c>
      <c r="B29" s="225"/>
      <c r="C29" s="225"/>
      <c r="D29" s="225"/>
      <c r="E29" s="225"/>
      <c r="F29" s="225"/>
      <c r="G29" s="225"/>
      <c r="H29" s="225"/>
      <c r="I29" s="70">
        <v>20</v>
      </c>
      <c r="J29" s="108"/>
      <c r="K29" s="72">
        <f>SUM(K24:K28)</f>
        <v>113777</v>
      </c>
      <c r="L29" s="73">
        <f>SUM(L24:L28)</f>
        <v>152707</v>
      </c>
    </row>
    <row r="30" spans="1:12" s="1" customFormat="1" ht="13.5" customHeight="1">
      <c r="A30" s="230" t="s">
        <v>253</v>
      </c>
      <c r="B30" s="231"/>
      <c r="C30" s="231"/>
      <c r="D30" s="231"/>
      <c r="E30" s="231"/>
      <c r="F30" s="231"/>
      <c r="G30" s="231"/>
      <c r="H30" s="231"/>
      <c r="I30" s="70">
        <v>21</v>
      </c>
      <c r="J30" s="108"/>
      <c r="K30" s="74">
        <v>16958455</v>
      </c>
      <c r="L30" s="75">
        <v>10102479</v>
      </c>
    </row>
    <row r="31" spans="1:12" s="1" customFormat="1" ht="13.5" customHeight="1">
      <c r="A31" s="230" t="s">
        <v>254</v>
      </c>
      <c r="B31" s="231"/>
      <c r="C31" s="231"/>
      <c r="D31" s="231"/>
      <c r="E31" s="231"/>
      <c r="F31" s="231"/>
      <c r="G31" s="231"/>
      <c r="H31" s="231"/>
      <c r="I31" s="70">
        <v>22</v>
      </c>
      <c r="J31" s="108"/>
      <c r="K31" s="74">
        <v>0</v>
      </c>
      <c r="L31" s="75">
        <v>0</v>
      </c>
    </row>
    <row r="32" spans="1:12" s="1" customFormat="1" ht="13.5" customHeight="1">
      <c r="A32" s="230" t="s">
        <v>255</v>
      </c>
      <c r="B32" s="231"/>
      <c r="C32" s="231"/>
      <c r="D32" s="231"/>
      <c r="E32" s="231"/>
      <c r="F32" s="231"/>
      <c r="G32" s="231"/>
      <c r="H32" s="231"/>
      <c r="I32" s="70">
        <v>23</v>
      </c>
      <c r="J32" s="108"/>
      <c r="K32" s="74">
        <v>243067</v>
      </c>
      <c r="L32" s="75">
        <v>556651</v>
      </c>
    </row>
    <row r="33" spans="1:12" s="1" customFormat="1" ht="13.5" customHeight="1">
      <c r="A33" s="224" t="s">
        <v>256</v>
      </c>
      <c r="B33" s="225"/>
      <c r="C33" s="225"/>
      <c r="D33" s="225"/>
      <c r="E33" s="225"/>
      <c r="F33" s="225"/>
      <c r="G33" s="225"/>
      <c r="H33" s="225"/>
      <c r="I33" s="70">
        <v>24</v>
      </c>
      <c r="J33" s="108"/>
      <c r="K33" s="72">
        <f>SUM(K30:K32)</f>
        <v>17201522</v>
      </c>
      <c r="L33" s="73">
        <f>SUM(L30:L32)</f>
        <v>10659130</v>
      </c>
    </row>
    <row r="34" spans="1:12" s="1" customFormat="1" ht="24.75" customHeight="1">
      <c r="A34" s="224" t="s">
        <v>257</v>
      </c>
      <c r="B34" s="225"/>
      <c r="C34" s="225"/>
      <c r="D34" s="225"/>
      <c r="E34" s="225"/>
      <c r="F34" s="225"/>
      <c r="G34" s="225"/>
      <c r="H34" s="225"/>
      <c r="I34" s="70">
        <v>25</v>
      </c>
      <c r="J34" s="108"/>
      <c r="K34" s="72"/>
      <c r="L34" s="73">
        <v>0</v>
      </c>
    </row>
    <row r="35" spans="1:12" s="1" customFormat="1" ht="24.75" customHeight="1">
      <c r="A35" s="224" t="s">
        <v>258</v>
      </c>
      <c r="B35" s="225"/>
      <c r="C35" s="225"/>
      <c r="D35" s="225"/>
      <c r="E35" s="225"/>
      <c r="F35" s="225"/>
      <c r="G35" s="225"/>
      <c r="H35" s="225"/>
      <c r="I35" s="70">
        <v>26</v>
      </c>
      <c r="J35" s="108"/>
      <c r="K35" s="72">
        <f>K33-K29</f>
        <v>17087745</v>
      </c>
      <c r="L35" s="73">
        <f>L33-L29</f>
        <v>10506423</v>
      </c>
    </row>
    <row r="36" spans="1:12" s="1" customFormat="1" ht="15" customHeight="1">
      <c r="A36" s="268" t="s">
        <v>259</v>
      </c>
      <c r="B36" s="269"/>
      <c r="C36" s="269"/>
      <c r="D36" s="269"/>
      <c r="E36" s="269"/>
      <c r="F36" s="269"/>
      <c r="G36" s="269"/>
      <c r="H36" s="269"/>
      <c r="I36" s="270"/>
      <c r="J36" s="270"/>
      <c r="K36" s="270"/>
      <c r="L36" s="271"/>
    </row>
    <row r="37" spans="1:12" s="1" customFormat="1" ht="13.5" customHeight="1">
      <c r="A37" s="230" t="s">
        <v>260</v>
      </c>
      <c r="B37" s="231"/>
      <c r="C37" s="231"/>
      <c r="D37" s="231"/>
      <c r="E37" s="231"/>
      <c r="F37" s="231"/>
      <c r="G37" s="231"/>
      <c r="H37" s="231"/>
      <c r="I37" s="70">
        <v>27</v>
      </c>
      <c r="J37" s="108"/>
      <c r="K37" s="74"/>
      <c r="L37" s="79">
        <v>0</v>
      </c>
    </row>
    <row r="38" spans="1:12" s="1" customFormat="1" ht="13.5" customHeight="1">
      <c r="A38" s="230" t="s">
        <v>261</v>
      </c>
      <c r="B38" s="231"/>
      <c r="C38" s="231"/>
      <c r="D38" s="231"/>
      <c r="E38" s="231"/>
      <c r="F38" s="231"/>
      <c r="G38" s="231"/>
      <c r="H38" s="231"/>
      <c r="I38" s="70">
        <v>28</v>
      </c>
      <c r="J38" s="108"/>
      <c r="K38" s="74">
        <v>31811</v>
      </c>
      <c r="L38" s="75">
        <v>60000</v>
      </c>
    </row>
    <row r="39" spans="1:12" s="1" customFormat="1" ht="13.5" customHeight="1">
      <c r="A39" s="230" t="s">
        <v>262</v>
      </c>
      <c r="B39" s="231"/>
      <c r="C39" s="231"/>
      <c r="D39" s="231"/>
      <c r="E39" s="231"/>
      <c r="F39" s="231"/>
      <c r="G39" s="231"/>
      <c r="H39" s="231"/>
      <c r="I39" s="70">
        <v>29</v>
      </c>
      <c r="J39" s="108"/>
      <c r="K39" s="74">
        <v>54186059</v>
      </c>
      <c r="L39" s="144"/>
    </row>
    <row r="40" spans="1:12" s="1" customFormat="1" ht="13.5" customHeight="1">
      <c r="A40" s="224" t="s">
        <v>263</v>
      </c>
      <c r="B40" s="225"/>
      <c r="C40" s="225"/>
      <c r="D40" s="225"/>
      <c r="E40" s="225"/>
      <c r="F40" s="225"/>
      <c r="G40" s="225"/>
      <c r="H40" s="225"/>
      <c r="I40" s="70">
        <v>30</v>
      </c>
      <c r="J40" s="108"/>
      <c r="K40" s="72">
        <f>SUM(K37:K39)</f>
        <v>54217870</v>
      </c>
      <c r="L40" s="73">
        <f>SUM(L37:L39)</f>
        <v>60000</v>
      </c>
    </row>
    <row r="41" spans="1:12" s="1" customFormat="1" ht="13.5" customHeight="1">
      <c r="A41" s="230" t="s">
        <v>264</v>
      </c>
      <c r="B41" s="231"/>
      <c r="C41" s="231"/>
      <c r="D41" s="231"/>
      <c r="E41" s="231"/>
      <c r="F41" s="231"/>
      <c r="G41" s="231"/>
      <c r="H41" s="231"/>
      <c r="I41" s="70">
        <v>31</v>
      </c>
      <c r="J41" s="108"/>
      <c r="K41" s="74">
        <v>158345</v>
      </c>
      <c r="L41" s="75">
        <v>180314</v>
      </c>
    </row>
    <row r="42" spans="1:12" s="1" customFormat="1" ht="13.5" customHeight="1">
      <c r="A42" s="230" t="s">
        <v>265</v>
      </c>
      <c r="B42" s="231"/>
      <c r="C42" s="231"/>
      <c r="D42" s="231"/>
      <c r="E42" s="231"/>
      <c r="F42" s="231"/>
      <c r="G42" s="231"/>
      <c r="H42" s="231"/>
      <c r="I42" s="70">
        <v>32</v>
      </c>
      <c r="J42" s="108"/>
      <c r="K42" s="74">
        <v>0</v>
      </c>
      <c r="L42" s="75">
        <v>0</v>
      </c>
    </row>
    <row r="43" spans="1:12" s="1" customFormat="1" ht="13.5" customHeight="1">
      <c r="A43" s="230" t="s">
        <v>266</v>
      </c>
      <c r="B43" s="231"/>
      <c r="C43" s="231"/>
      <c r="D43" s="231"/>
      <c r="E43" s="231"/>
      <c r="F43" s="231"/>
      <c r="G43" s="231"/>
      <c r="H43" s="231"/>
      <c r="I43" s="70">
        <v>33</v>
      </c>
      <c r="J43" s="108"/>
      <c r="K43" s="74">
        <v>0</v>
      </c>
      <c r="L43" s="75">
        <v>0</v>
      </c>
    </row>
    <row r="44" spans="1:12" s="1" customFormat="1" ht="13.5" customHeight="1">
      <c r="A44" s="230" t="s">
        <v>267</v>
      </c>
      <c r="B44" s="231"/>
      <c r="C44" s="231"/>
      <c r="D44" s="231"/>
      <c r="E44" s="231"/>
      <c r="F44" s="231"/>
      <c r="G44" s="231"/>
      <c r="H44" s="231"/>
      <c r="I44" s="70">
        <v>34</v>
      </c>
      <c r="J44" s="108"/>
      <c r="K44" s="74">
        <v>0</v>
      </c>
      <c r="L44" s="75">
        <v>0</v>
      </c>
    </row>
    <row r="45" spans="1:12" s="1" customFormat="1" ht="13.5" customHeight="1">
      <c r="A45" s="230" t="s">
        <v>268</v>
      </c>
      <c r="B45" s="231"/>
      <c r="C45" s="231"/>
      <c r="D45" s="231"/>
      <c r="E45" s="231"/>
      <c r="F45" s="231"/>
      <c r="G45" s="231"/>
      <c r="H45" s="231"/>
      <c r="I45" s="70">
        <v>35</v>
      </c>
      <c r="J45" s="108"/>
      <c r="K45" s="74"/>
      <c r="L45" s="75">
        <v>94894504</v>
      </c>
    </row>
    <row r="46" spans="1:12" s="1" customFormat="1" ht="13.5" customHeight="1">
      <c r="A46" s="224" t="s">
        <v>269</v>
      </c>
      <c r="B46" s="225"/>
      <c r="C46" s="225"/>
      <c r="D46" s="225"/>
      <c r="E46" s="225"/>
      <c r="F46" s="225"/>
      <c r="G46" s="225"/>
      <c r="H46" s="225"/>
      <c r="I46" s="70">
        <v>36</v>
      </c>
      <c r="J46" s="108"/>
      <c r="K46" s="72">
        <f>SUM(K41:K45)</f>
        <v>158345</v>
      </c>
      <c r="L46" s="73">
        <f>SUM(L41:L45)</f>
        <v>95074818</v>
      </c>
    </row>
    <row r="47" spans="1:12" s="1" customFormat="1" ht="24.75" customHeight="1">
      <c r="A47" s="224" t="s">
        <v>270</v>
      </c>
      <c r="B47" s="225"/>
      <c r="C47" s="225"/>
      <c r="D47" s="225"/>
      <c r="E47" s="225"/>
      <c r="F47" s="225"/>
      <c r="G47" s="225"/>
      <c r="H47" s="225"/>
      <c r="I47" s="70">
        <v>37</v>
      </c>
      <c r="J47" s="108"/>
      <c r="K47" s="72">
        <f>K40-K46</f>
        <v>54059525</v>
      </c>
      <c r="L47" s="73"/>
    </row>
    <row r="48" spans="1:12" s="1" customFormat="1" ht="24.75" customHeight="1">
      <c r="A48" s="224" t="s">
        <v>271</v>
      </c>
      <c r="B48" s="225"/>
      <c r="C48" s="225"/>
      <c r="D48" s="225"/>
      <c r="E48" s="225"/>
      <c r="F48" s="225"/>
      <c r="G48" s="225"/>
      <c r="H48" s="225"/>
      <c r="I48" s="70">
        <v>38</v>
      </c>
      <c r="J48" s="108"/>
      <c r="K48" s="72">
        <v>0</v>
      </c>
      <c r="L48" s="73">
        <f>L46-L40</f>
        <v>95014818</v>
      </c>
    </row>
    <row r="49" spans="1:12" s="1" customFormat="1" ht="13.5" customHeight="1">
      <c r="A49" s="230" t="s">
        <v>272</v>
      </c>
      <c r="B49" s="231"/>
      <c r="C49" s="231"/>
      <c r="D49" s="231"/>
      <c r="E49" s="231"/>
      <c r="F49" s="231"/>
      <c r="G49" s="231"/>
      <c r="H49" s="231"/>
      <c r="I49" s="70">
        <v>39</v>
      </c>
      <c r="J49" s="108"/>
      <c r="K49" s="72"/>
      <c r="L49" s="73"/>
    </row>
    <row r="50" spans="1:12" s="1" customFormat="1" ht="13.5" customHeight="1">
      <c r="A50" s="230" t="s">
        <v>273</v>
      </c>
      <c r="B50" s="231"/>
      <c r="C50" s="231"/>
      <c r="D50" s="231"/>
      <c r="E50" s="231"/>
      <c r="F50" s="231"/>
      <c r="G50" s="231"/>
      <c r="H50" s="231"/>
      <c r="I50" s="70">
        <v>40</v>
      </c>
      <c r="J50" s="108"/>
      <c r="K50" s="72">
        <f>K22-K21+K35-K34+K48-K47</f>
        <v>10823952</v>
      </c>
      <c r="L50" s="73">
        <f>L22-L21+L35-L34+L48-L47</f>
        <v>13940474</v>
      </c>
    </row>
    <row r="51" spans="1:12" s="1" customFormat="1" ht="13.5" customHeight="1">
      <c r="A51" s="230" t="s">
        <v>274</v>
      </c>
      <c r="B51" s="231"/>
      <c r="C51" s="231"/>
      <c r="D51" s="231"/>
      <c r="E51" s="231"/>
      <c r="F51" s="231"/>
      <c r="G51" s="231"/>
      <c r="H51" s="231"/>
      <c r="I51" s="70">
        <v>41</v>
      </c>
      <c r="J51" s="108"/>
      <c r="K51" s="74">
        <v>12095190</v>
      </c>
      <c r="L51" s="75">
        <v>15658966</v>
      </c>
    </row>
    <row r="52" spans="1:12" s="1" customFormat="1" ht="13.5" customHeight="1">
      <c r="A52" s="230" t="s">
        <v>275</v>
      </c>
      <c r="B52" s="231"/>
      <c r="C52" s="231"/>
      <c r="D52" s="231"/>
      <c r="E52" s="231"/>
      <c r="F52" s="231"/>
      <c r="G52" s="231"/>
      <c r="H52" s="231"/>
      <c r="I52" s="70">
        <v>42</v>
      </c>
      <c r="J52" s="108"/>
      <c r="K52" s="74"/>
      <c r="L52" s="75">
        <f>L49</f>
        <v>0</v>
      </c>
    </row>
    <row r="53" spans="1:12" s="1" customFormat="1" ht="13.5" customHeight="1">
      <c r="A53" s="230" t="s">
        <v>276</v>
      </c>
      <c r="B53" s="231"/>
      <c r="C53" s="231"/>
      <c r="D53" s="231"/>
      <c r="E53" s="231"/>
      <c r="F53" s="231"/>
      <c r="G53" s="231"/>
      <c r="H53" s="231"/>
      <c r="I53" s="70">
        <v>43</v>
      </c>
      <c r="J53" s="108"/>
      <c r="K53" s="74">
        <f>K50</f>
        <v>10823952</v>
      </c>
      <c r="L53" s="75">
        <f>L50</f>
        <v>13940474</v>
      </c>
    </row>
    <row r="54" spans="1:12" s="1" customFormat="1" ht="13.5" customHeight="1">
      <c r="A54" s="266" t="s">
        <v>277</v>
      </c>
      <c r="B54" s="267"/>
      <c r="C54" s="267"/>
      <c r="D54" s="267"/>
      <c r="E54" s="267"/>
      <c r="F54" s="267"/>
      <c r="G54" s="267"/>
      <c r="H54" s="267"/>
      <c r="I54" s="91">
        <v>44</v>
      </c>
      <c r="J54" s="109"/>
      <c r="K54" s="93">
        <f>K51-K53</f>
        <v>1271238</v>
      </c>
      <c r="L54" s="94">
        <f>L51-L53</f>
        <v>1718492</v>
      </c>
    </row>
    <row r="55" ht="4.5" customHeight="1"/>
    <row r="56" spans="11:12" ht="12.75" customHeight="1">
      <c r="K56" s="124"/>
      <c r="L56" s="124"/>
    </row>
    <row r="57" ht="12.75" customHeight="1">
      <c r="K57" s="124"/>
    </row>
  </sheetData>
  <mergeCells count="53">
    <mergeCell ref="A2:K2"/>
    <mergeCell ref="L2:L3"/>
    <mergeCell ref="A3:K3"/>
    <mergeCell ref="A5:L5"/>
    <mergeCell ref="A6:H6"/>
    <mergeCell ref="A7:H7"/>
    <mergeCell ref="A8:L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L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L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53:H53"/>
    <mergeCell ref="A54:H54"/>
    <mergeCell ref="A49:H49"/>
    <mergeCell ref="A50:H50"/>
    <mergeCell ref="A51:H51"/>
    <mergeCell ref="A52:H52"/>
  </mergeCells>
  <dataValidations count="2">
    <dataValidation type="whole" operator="notEqual" allowBlank="1" showInputMessage="1" showErrorMessage="1" errorTitle="Pogrešan unos" error="Mogu se unijeti samo cjelobrojne vrijednosti." sqref="K51:L53 K9:L14 K16:L19 K24:L28 K30:L32 K41:L45 K37:L3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K29:L29 K15:L15 K54:L54 K20:L22 K46:L50 K40:L40 K33:L35">
      <formula1>0</formula1>
    </dataValidation>
  </dataValidations>
  <printOptions/>
  <pageMargins left="0.38" right="0.57" top="0.57" bottom="0.63" header="0.38" footer="0.41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L28"/>
  <sheetViews>
    <sheetView workbookViewId="0" topLeftCell="A1">
      <selection activeCell="L32" sqref="L32"/>
    </sheetView>
  </sheetViews>
  <sheetFormatPr defaultColWidth="9.140625" defaultRowHeight="12.75"/>
  <cols>
    <col min="6" max="6" width="8.421875" style="0" customWidth="1"/>
    <col min="7" max="7" width="0.42578125" style="0" customWidth="1"/>
    <col min="8" max="8" width="9.140625" style="0" hidden="1" customWidth="1"/>
    <col min="9" max="9" width="7.421875" style="0" customWidth="1"/>
    <col min="10" max="10" width="7.140625" style="0" customWidth="1"/>
    <col min="11" max="11" width="14.57421875" style="0" customWidth="1"/>
    <col min="12" max="12" width="15.8515625" style="0" customWidth="1"/>
  </cols>
  <sheetData>
    <row r="1" ht="13.5" thickBot="1"/>
    <row r="2" spans="1:12" ht="18" customHeight="1">
      <c r="A2" s="278" t="s">
        <v>278</v>
      </c>
      <c r="B2" s="279"/>
      <c r="C2" s="279"/>
      <c r="D2" s="279"/>
      <c r="E2" s="279"/>
      <c r="F2" s="279"/>
      <c r="G2" s="279"/>
      <c r="H2" s="279"/>
      <c r="I2" s="279"/>
      <c r="J2" s="279"/>
      <c r="K2" s="280"/>
      <c r="L2" s="206" t="s">
        <v>279</v>
      </c>
    </row>
    <row r="3" spans="1:12" ht="27" customHeight="1" thickBot="1">
      <c r="A3" s="208" t="s">
        <v>228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  <c r="L3" s="277"/>
    </row>
    <row r="4" spans="1:12" ht="12.75">
      <c r="A4" s="111"/>
      <c r="B4" s="110"/>
      <c r="C4" s="110"/>
      <c r="D4" s="110"/>
      <c r="E4" s="110"/>
      <c r="F4" s="110"/>
      <c r="G4" s="110"/>
      <c r="H4" s="110"/>
      <c r="I4" s="110"/>
      <c r="J4" s="110"/>
      <c r="K4" s="99"/>
      <c r="L4" s="1"/>
    </row>
    <row r="5" spans="1:12" ht="23.25" customHeight="1">
      <c r="A5" s="253" t="s">
        <v>175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3"/>
    </row>
    <row r="6" spans="1:12" ht="41.25" customHeight="1" thickBot="1">
      <c r="A6" s="272" t="s">
        <v>70</v>
      </c>
      <c r="B6" s="272"/>
      <c r="C6" s="272"/>
      <c r="D6" s="272"/>
      <c r="E6" s="272"/>
      <c r="F6" s="272"/>
      <c r="G6" s="272"/>
      <c r="H6" s="272"/>
      <c r="I6" s="103" t="s">
        <v>178</v>
      </c>
      <c r="J6" s="61" t="s">
        <v>72</v>
      </c>
      <c r="K6" s="104" t="s">
        <v>179</v>
      </c>
      <c r="L6" s="104" t="s">
        <v>180</v>
      </c>
    </row>
    <row r="7" spans="1:12" ht="16.5" customHeight="1">
      <c r="A7" s="281">
        <v>1</v>
      </c>
      <c r="B7" s="281"/>
      <c r="C7" s="281"/>
      <c r="D7" s="281"/>
      <c r="E7" s="281"/>
      <c r="F7" s="281"/>
      <c r="G7" s="281"/>
      <c r="H7" s="281"/>
      <c r="I7" s="112">
        <v>2</v>
      </c>
      <c r="J7" s="106">
        <v>3</v>
      </c>
      <c r="K7" s="107">
        <v>4</v>
      </c>
      <c r="L7" s="107">
        <v>5</v>
      </c>
    </row>
    <row r="8" spans="1:12" ht="12.75">
      <c r="A8" s="230" t="s">
        <v>280</v>
      </c>
      <c r="B8" s="231"/>
      <c r="C8" s="231"/>
      <c r="D8" s="231"/>
      <c r="E8" s="231"/>
      <c r="F8" s="231"/>
      <c r="G8" s="231"/>
      <c r="H8" s="231"/>
      <c r="I8" s="70">
        <v>1</v>
      </c>
      <c r="J8" s="113"/>
      <c r="K8" s="69">
        <v>83664600</v>
      </c>
      <c r="L8" s="69">
        <v>83664600</v>
      </c>
    </row>
    <row r="9" spans="1:12" ht="12.75">
      <c r="A9" s="230" t="s">
        <v>281</v>
      </c>
      <c r="B9" s="231"/>
      <c r="C9" s="231"/>
      <c r="D9" s="231"/>
      <c r="E9" s="231"/>
      <c r="F9" s="231"/>
      <c r="G9" s="231"/>
      <c r="H9" s="231"/>
      <c r="I9" s="70">
        <v>2</v>
      </c>
      <c r="J9" s="113"/>
      <c r="K9" s="75">
        <v>0</v>
      </c>
      <c r="L9" s="75">
        <v>0</v>
      </c>
    </row>
    <row r="10" spans="1:12" ht="12.75">
      <c r="A10" s="230" t="s">
        <v>282</v>
      </c>
      <c r="B10" s="231"/>
      <c r="C10" s="231"/>
      <c r="D10" s="231"/>
      <c r="E10" s="231"/>
      <c r="F10" s="231"/>
      <c r="G10" s="231"/>
      <c r="H10" s="231"/>
      <c r="I10" s="70">
        <v>3</v>
      </c>
      <c r="J10" s="113"/>
      <c r="K10" s="75">
        <v>48872346</v>
      </c>
      <c r="L10" s="75">
        <v>48872346</v>
      </c>
    </row>
    <row r="11" spans="1:12" ht="12.75">
      <c r="A11" s="230" t="s">
        <v>283</v>
      </c>
      <c r="B11" s="231"/>
      <c r="C11" s="231"/>
      <c r="D11" s="231"/>
      <c r="E11" s="231"/>
      <c r="F11" s="231"/>
      <c r="G11" s="231"/>
      <c r="H11" s="231"/>
      <c r="I11" s="70">
        <v>4</v>
      </c>
      <c r="J11" s="113"/>
      <c r="K11" s="75">
        <v>274654464</v>
      </c>
      <c r="L11" s="75">
        <v>364086189</v>
      </c>
    </row>
    <row r="12" spans="1:12" ht="12.75">
      <c r="A12" s="230" t="s">
        <v>284</v>
      </c>
      <c r="B12" s="231"/>
      <c r="C12" s="231"/>
      <c r="D12" s="231"/>
      <c r="E12" s="231"/>
      <c r="F12" s="231"/>
      <c r="G12" s="231"/>
      <c r="H12" s="231"/>
      <c r="I12" s="70">
        <v>5</v>
      </c>
      <c r="J12" s="113"/>
      <c r="K12" s="75">
        <v>89431725</v>
      </c>
      <c r="L12" s="75">
        <v>-11907074</v>
      </c>
    </row>
    <row r="13" spans="1:12" ht="12.75">
      <c r="A13" s="230" t="s">
        <v>285</v>
      </c>
      <c r="B13" s="231"/>
      <c r="C13" s="231"/>
      <c r="D13" s="231"/>
      <c r="E13" s="231"/>
      <c r="F13" s="231"/>
      <c r="G13" s="231"/>
      <c r="H13" s="231"/>
      <c r="I13" s="70">
        <v>6</v>
      </c>
      <c r="J13" s="113"/>
      <c r="K13" s="75">
        <v>46002699</v>
      </c>
      <c r="L13" s="75">
        <v>46002699</v>
      </c>
    </row>
    <row r="14" spans="1:12" ht="12.75">
      <c r="A14" s="230" t="s">
        <v>286</v>
      </c>
      <c r="B14" s="231"/>
      <c r="C14" s="231"/>
      <c r="D14" s="231"/>
      <c r="E14" s="231"/>
      <c r="F14" s="231"/>
      <c r="G14" s="231"/>
      <c r="H14" s="231"/>
      <c r="I14" s="70">
        <v>7</v>
      </c>
      <c r="J14" s="113"/>
      <c r="K14" s="75">
        <v>0</v>
      </c>
      <c r="L14" s="75">
        <v>0</v>
      </c>
    </row>
    <row r="15" spans="1:12" ht="12.75">
      <c r="A15" s="230" t="s">
        <v>287</v>
      </c>
      <c r="B15" s="231"/>
      <c r="C15" s="231"/>
      <c r="D15" s="231"/>
      <c r="E15" s="231"/>
      <c r="F15" s="231"/>
      <c r="G15" s="231"/>
      <c r="H15" s="231"/>
      <c r="I15" s="70">
        <v>8</v>
      </c>
      <c r="J15" s="113"/>
      <c r="K15" s="75">
        <v>0</v>
      </c>
      <c r="L15" s="75">
        <v>0</v>
      </c>
    </row>
    <row r="16" spans="1:12" ht="12.75">
      <c r="A16" s="230" t="s">
        <v>288</v>
      </c>
      <c r="B16" s="231"/>
      <c r="C16" s="231"/>
      <c r="D16" s="231"/>
      <c r="E16" s="231"/>
      <c r="F16" s="231"/>
      <c r="G16" s="231"/>
      <c r="H16" s="231"/>
      <c r="I16" s="70">
        <v>9</v>
      </c>
      <c r="J16" s="113"/>
      <c r="K16" s="75">
        <v>0</v>
      </c>
      <c r="L16" s="75">
        <v>0</v>
      </c>
    </row>
    <row r="17" spans="1:12" ht="12.75">
      <c r="A17" s="224" t="s">
        <v>289</v>
      </c>
      <c r="B17" s="225"/>
      <c r="C17" s="225"/>
      <c r="D17" s="225"/>
      <c r="E17" s="225"/>
      <c r="F17" s="225"/>
      <c r="G17" s="225"/>
      <c r="H17" s="225"/>
      <c r="I17" s="70">
        <v>10</v>
      </c>
      <c r="J17" s="113"/>
      <c r="K17" s="73">
        <f>SUM(K8:K16)</f>
        <v>542625834</v>
      </c>
      <c r="L17" s="73">
        <f>SUM(L8:L16)</f>
        <v>530718760</v>
      </c>
    </row>
    <row r="18" spans="1:12" ht="12.75">
      <c r="A18" s="230" t="s">
        <v>290</v>
      </c>
      <c r="B18" s="231"/>
      <c r="C18" s="231"/>
      <c r="D18" s="231"/>
      <c r="E18" s="231"/>
      <c r="F18" s="231"/>
      <c r="G18" s="231"/>
      <c r="H18" s="231"/>
      <c r="I18" s="70">
        <v>11</v>
      </c>
      <c r="J18" s="113"/>
      <c r="K18" s="75"/>
      <c r="L18" s="75"/>
    </row>
    <row r="19" spans="1:12" ht="12.75">
      <c r="A19" s="230" t="s">
        <v>291</v>
      </c>
      <c r="B19" s="231"/>
      <c r="C19" s="231"/>
      <c r="D19" s="231"/>
      <c r="E19" s="231"/>
      <c r="F19" s="231"/>
      <c r="G19" s="231"/>
      <c r="H19" s="231"/>
      <c r="I19" s="70">
        <v>12</v>
      </c>
      <c r="J19" s="113"/>
      <c r="K19" s="75"/>
      <c r="L19" s="75"/>
    </row>
    <row r="20" spans="1:12" ht="12.75">
      <c r="A20" s="230" t="s">
        <v>292</v>
      </c>
      <c r="B20" s="231"/>
      <c r="C20" s="231"/>
      <c r="D20" s="231"/>
      <c r="E20" s="231"/>
      <c r="F20" s="231"/>
      <c r="G20" s="231"/>
      <c r="H20" s="231"/>
      <c r="I20" s="70">
        <v>13</v>
      </c>
      <c r="J20" s="113"/>
      <c r="K20" s="75"/>
      <c r="L20" s="75"/>
    </row>
    <row r="21" spans="1:12" ht="12.75">
      <c r="A21" s="230" t="s">
        <v>293</v>
      </c>
      <c r="B21" s="231"/>
      <c r="C21" s="231"/>
      <c r="D21" s="231"/>
      <c r="E21" s="231"/>
      <c r="F21" s="231"/>
      <c r="G21" s="231"/>
      <c r="H21" s="231"/>
      <c r="I21" s="70">
        <v>14</v>
      </c>
      <c r="J21" s="113"/>
      <c r="K21" s="75"/>
      <c r="L21" s="75"/>
    </row>
    <row r="22" spans="1:12" ht="12.75">
      <c r="A22" s="230" t="s">
        <v>294</v>
      </c>
      <c r="B22" s="231"/>
      <c r="C22" s="231"/>
      <c r="D22" s="231"/>
      <c r="E22" s="231"/>
      <c r="F22" s="231"/>
      <c r="G22" s="231"/>
      <c r="H22" s="231"/>
      <c r="I22" s="70">
        <v>15</v>
      </c>
      <c r="J22" s="113"/>
      <c r="K22" s="75"/>
      <c r="L22" s="75"/>
    </row>
    <row r="23" spans="1:12" ht="12.75">
      <c r="A23" s="230" t="s">
        <v>295</v>
      </c>
      <c r="B23" s="231"/>
      <c r="C23" s="231"/>
      <c r="D23" s="231"/>
      <c r="E23" s="231"/>
      <c r="F23" s="231"/>
      <c r="G23" s="231"/>
      <c r="H23" s="231"/>
      <c r="I23" s="70">
        <v>16</v>
      </c>
      <c r="J23" s="113"/>
      <c r="K23" s="75"/>
      <c r="L23" s="75"/>
    </row>
    <row r="24" spans="1:12" ht="12.75">
      <c r="A24" s="224" t="s">
        <v>296</v>
      </c>
      <c r="B24" s="225"/>
      <c r="C24" s="225"/>
      <c r="D24" s="225"/>
      <c r="E24" s="225"/>
      <c r="F24" s="225"/>
      <c r="G24" s="225"/>
      <c r="H24" s="225"/>
      <c r="I24" s="70">
        <v>17</v>
      </c>
      <c r="J24" s="113"/>
      <c r="K24" s="94">
        <f>SUM(K18:K23)</f>
        <v>0</v>
      </c>
      <c r="L24" s="94">
        <f>SUM(L18:L23)</f>
        <v>0</v>
      </c>
    </row>
    <row r="25" spans="1:12" ht="12.75">
      <c r="A25" s="286"/>
      <c r="B25" s="287"/>
      <c r="C25" s="287"/>
      <c r="D25" s="287"/>
      <c r="E25" s="287"/>
      <c r="F25" s="287"/>
      <c r="G25" s="287"/>
      <c r="H25" s="287"/>
      <c r="I25" s="288"/>
      <c r="J25" s="288"/>
      <c r="K25" s="288"/>
      <c r="L25" s="289"/>
    </row>
    <row r="26" spans="1:12" ht="18.75" customHeight="1">
      <c r="A26" s="282" t="s">
        <v>297</v>
      </c>
      <c r="B26" s="283"/>
      <c r="C26" s="283"/>
      <c r="D26" s="283"/>
      <c r="E26" s="283"/>
      <c r="F26" s="283"/>
      <c r="G26" s="283"/>
      <c r="H26" s="283"/>
      <c r="I26" s="114">
        <v>18</v>
      </c>
      <c r="J26" s="115"/>
      <c r="K26" s="69"/>
      <c r="L26" s="69"/>
    </row>
    <row r="27" spans="1:12" ht="13.5" customHeight="1">
      <c r="A27" s="241" t="s">
        <v>298</v>
      </c>
      <c r="B27" s="242"/>
      <c r="C27" s="242"/>
      <c r="D27" s="242"/>
      <c r="E27" s="242"/>
      <c r="F27" s="242"/>
      <c r="G27" s="242"/>
      <c r="H27" s="242"/>
      <c r="I27" s="116">
        <v>19</v>
      </c>
      <c r="J27" s="117"/>
      <c r="K27" s="86"/>
      <c r="L27" s="86"/>
    </row>
    <row r="28" spans="1:12" ht="34.5" customHeight="1">
      <c r="A28" s="284" t="s">
        <v>299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</row>
  </sheetData>
  <mergeCells count="27">
    <mergeCell ref="A26:H26"/>
    <mergeCell ref="A27:H27"/>
    <mergeCell ref="A28:L28"/>
    <mergeCell ref="A22:H22"/>
    <mergeCell ref="A23:H23"/>
    <mergeCell ref="A24:H24"/>
    <mergeCell ref="A25:L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A2:K2"/>
    <mergeCell ref="L2:L3"/>
    <mergeCell ref="A3:K3"/>
    <mergeCell ref="A5:L5"/>
  </mergeCells>
  <dataValidations count="3">
    <dataValidation type="whole" operator="notEqual" allowBlank="1" showInputMessage="1" showErrorMessage="1" errorTitle="Pogrešan unos" error="Mogu se unijeti samo cjelobrojne vrijednosti." sqref="K26:L27">
      <formula1>9999999999</formula1>
    </dataValidation>
    <dataValidation type="whole" operator="notEqual" allowBlank="1" showInputMessage="1" showErrorMessage="1" errorTitle="Pogrešan unos" error="Mogu se unijeti samo cjelobrojne vrijednosti." sqref="K8:L16 K18:L2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17:L17 K24:L25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jlisjak</dc:creator>
  <cp:keywords/>
  <dc:description/>
  <cp:lastModifiedBy>jlisjak</cp:lastModifiedBy>
  <cp:lastPrinted>2009-04-30T07:06:22Z</cp:lastPrinted>
  <dcterms:created xsi:type="dcterms:W3CDTF">2009-04-27T12:13:58Z</dcterms:created>
  <dcterms:modified xsi:type="dcterms:W3CDTF">2009-04-30T07:14:07Z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